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'РАЗДЕЛЫ'!$A$1:$O$323</definedName>
  </definedNames>
  <calcPr fullCalcOnLoad="1"/>
</workbook>
</file>

<file path=xl/sharedStrings.xml><?xml version="1.0" encoding="utf-8"?>
<sst xmlns="http://schemas.openxmlformats.org/spreadsheetml/2006/main" count="1284" uniqueCount="304">
  <si>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</si>
  <si>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</si>
  <si>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</si>
  <si>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</si>
  <si>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</si>
  <si>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</si>
  <si>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</si>
  <si>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</si>
  <si>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</si>
  <si>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</si>
  <si>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</si>
  <si>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</si>
  <si>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</si>
  <si>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</si>
  <si>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</si>
  <si>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</si>
  <si>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</si>
  <si>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</si>
  <si>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</si>
  <si>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</si>
  <si>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</si>
  <si>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</si>
  <si>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</si>
  <si>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</si>
  <si>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</si>
  <si>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</si>
  <si>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</si>
  <si>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</si>
  <si>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</si>
  <si>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</si>
  <si>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</si>
  <si>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</si>
  <si>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</si>
  <si>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</si>
  <si>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</si>
  <si>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</si>
  <si>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</si>
  <si>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</si>
  <si>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</si>
  <si>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</si>
  <si>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</si>
  <si>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</si>
  <si>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</si>
  <si>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</si>
  <si>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</si>
  <si>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</si>
  <si>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</si>
  <si>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</si>
  <si>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</si>
  <si>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</si>
  <si>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</si>
  <si>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</si>
  <si>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</si>
  <si>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</si>
  <si>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</si>
  <si>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</si>
  <si>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</si>
  <si>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</si>
  <si>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</si>
  <si>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</si>
  <si>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</si>
  <si>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</si>
  <si>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</si>
  <si>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</si>
  <si>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</si>
  <si>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</si>
  <si>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</si>
  <si>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</si>
  <si>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</si>
  <si>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</si>
  <si>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</si>
  <si>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</si>
  <si>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</si>
  <si>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 xml:space="preserve"> </t>
  </si>
  <si>
    <t>1,00</t>
  </si>
  <si>
    <t>Резервные средства</t>
  </si>
  <si>
    <t>870</t>
  </si>
  <si>
    <t>11</t>
  </si>
  <si>
    <t>540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</si>
  <si>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</si>
  <si>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</si>
  <si>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</si>
  <si>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</si>
  <si>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</si>
  <si>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пунктов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</si>
  <si>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</si>
  <si>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</si>
  <si>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</si>
  <si>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</si>
  <si>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</si>
  <si>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</si>
  <si>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</si>
  <si>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</si>
  <si>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</si>
  <si>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</si>
  <si>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</si>
  <si>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</si>
  <si>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</si>
  <si>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</si>
  <si>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</si>
  <si>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</si>
  <si>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</si>
  <si>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</si>
  <si>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</si>
  <si>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</si>
  <si>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</si>
  <si>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</si>
  <si>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</si>
  <si>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</si>
  <si>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</si>
  <si>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</si>
  <si>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</si>
  <si>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</si>
  <si>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</si>
  <si>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</si>
  <si>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</si>
  <si>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</si>
  <si>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</si>
  <si>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</si>
  <si>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</si>
  <si>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</si>
  <si>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</si>
  <si>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</si>
  <si>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</si>
  <si>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</si>
  <si>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</si>
  <si>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</si>
  <si>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</si>
  <si>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</si>
  <si>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</si>
  <si>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</si>
  <si>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2018</t>
  </si>
  <si>
    <t>2019</t>
  </si>
  <si>
    <t>ПРИЛОЖЕНИЕ №6</t>
  </si>
  <si>
    <t>120</t>
  </si>
  <si>
    <t>Расходы на выплаты персоналу государственных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</si>
  <si>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</si>
  <si>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</si>
  <si>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</si>
  <si>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240</t>
  </si>
  <si>
    <t>850</t>
  </si>
  <si>
    <t>Уплата налогов, сборов и иных платежей</t>
  </si>
  <si>
    <t xml:space="preserve">Обеспечение деятельности финансовых, налоговых 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</si>
  <si>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</si>
  <si>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</si>
  <si>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</si>
  <si>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</si>
  <si>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</si>
  <si>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</si>
  <si>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</si>
  <si>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</si>
  <si>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</si>
  <si>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</si>
  <si>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</si>
  <si>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</si>
  <si>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</si>
  <si>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</si>
  <si>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</si>
  <si>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</si>
  <si>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</si>
  <si>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</si>
  <si>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</si>
  <si>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</si>
  <si>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</si>
  <si>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</si>
  <si>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</si>
  <si>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</si>
  <si>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</si>
  <si>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</si>
  <si>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</si>
  <si>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7,5</t>
  </si>
  <si>
    <t>Организация и содержание мест захоронения</t>
  </si>
  <si>
    <t>335</t>
  </si>
  <si>
    <t>25220</t>
  </si>
  <si>
    <t>Коммунальное хозяйство</t>
  </si>
  <si>
    <t>Субсидии юридическим лицам</t>
  </si>
  <si>
    <t>62200</t>
  </si>
  <si>
    <t>810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</si>
  <si>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</si>
  <si>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</si>
  <si>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</si>
  <si>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 xml:space="preserve">Иные закупки товаров, работ и услуг для обеспечения </t>
  </si>
  <si>
    <t>L5550</t>
  </si>
  <si>
    <t>1800</t>
  </si>
  <si>
    <t>1327</t>
  </si>
  <si>
    <t>2225,7</t>
  </si>
  <si>
    <t>16,3</t>
  </si>
  <si>
    <t>124,9</t>
  </si>
  <si>
    <t>145,3</t>
  </si>
  <si>
    <t>2546</t>
  </si>
  <si>
    <t>2257</t>
  </si>
  <si>
    <t>637,8</t>
  </si>
  <si>
    <t>18,1</t>
  </si>
  <si>
    <t>Ведомственная структура расходов бюджета поселения на 2018год</t>
  </si>
  <si>
    <t>и  на плановый период 2019-2020 годов</t>
  </si>
  <si>
    <t>2020</t>
  </si>
  <si>
    <t>Иные межбюджетные трансферты из бюджетов поселений</t>
  </si>
  <si>
    <t>бюджету муниципального района на осуществление</t>
  </si>
  <si>
    <t>контролю</t>
  </si>
  <si>
    <t>Другие вопросы в области национальной экономики</t>
  </si>
  <si>
    <t xml:space="preserve">Муниципальная программа "Развитие малого и среднего </t>
  </si>
  <si>
    <t xml:space="preserve">Организация и проведение семинаров для субъектов малого  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</si>
  <si>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</si>
  <si>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</si>
  <si>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</si>
  <si>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</si>
  <si>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Содействие в получении финансовой поддержки </t>
  </si>
  <si>
    <t>субъектов малого и среднего предпринимательства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</si>
  <si>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</si>
  <si>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</si>
  <si>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</si>
  <si>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</si>
  <si>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</si>
  <si>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</si>
  <si>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Проведение ежегодного конкурса «Предприниматель года»  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</si>
  <si>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</si>
  <si>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</si>
  <si>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>Консультационная поддержка субъектов малого и</t>
  </si>
  <si>
    <t>12</t>
  </si>
  <si>
    <t>25080</t>
  </si>
  <si>
    <t>25070</t>
  </si>
  <si>
    <t>25060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</si>
  <si>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</si>
  <si>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</si>
  <si>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</si>
  <si>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</si>
  <si>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</si>
  <si>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64,0</t>
  </si>
  <si>
    <t xml:space="preserve">Иные межбюджетные трансферты городским и сельским </t>
  </si>
  <si>
    <t>71420</t>
  </si>
  <si>
    <t>62,0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</si>
  <si>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</si>
  <si>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</si>
  <si>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</si>
  <si>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>100,0</t>
  </si>
  <si>
    <t>28,1</t>
  </si>
  <si>
    <t xml:space="preserve">Расходы на выплаты персоналу государственных </t>
  </si>
  <si>
    <t>(муниципальных) органов</t>
  </si>
  <si>
    <t>8,4</t>
  </si>
  <si>
    <t>0,0</t>
  </si>
  <si>
    <t>тыс. рублей</t>
  </si>
  <si>
    <t>868,0</t>
  </si>
  <si>
    <t>L5675</t>
  </si>
  <si>
    <t xml:space="preserve">Мероприятия на создание и обустройство спортивной </t>
  </si>
  <si>
    <t>площадки в д.Борки</t>
  </si>
  <si>
    <t>13</t>
  </si>
  <si>
    <t>Другие общегосударственные вопросы</t>
  </si>
  <si>
    <t>Прочие непрограммные расходы</t>
  </si>
  <si>
    <t>14030</t>
  </si>
  <si>
    <t>к Решению Совета депутатов Борковского сельского поселения от "19" декабря 2017 №35 «О бюджете Борковского сельского поселения на 2018год и на плановый период 2019-2020 годов"</t>
  </si>
  <si>
    <t>образования</t>
  </si>
  <si>
    <t>Возмещение затрат по содержанию штатных  единиц,</t>
  </si>
  <si>
    <t>осуществляющих переданные отдельные</t>
  </si>
  <si>
    <t xml:space="preserve">государственные полномочия области </t>
  </si>
  <si>
    <t xml:space="preserve">поселениям области на частичную компенсацию </t>
  </si>
  <si>
    <t xml:space="preserve">дополнительных расходов на повышение оплаты труда </t>
  </si>
  <si>
    <t>работников бюджетной сферы</t>
  </si>
  <si>
    <t xml:space="preserve">и таможенных органов и органов финансового </t>
  </si>
  <si>
    <t>(финансово-бюджетного) надзора</t>
  </si>
  <si>
    <t xml:space="preserve"> Межбюджетные трансферты бюджету муниципального </t>
  </si>
  <si>
    <t>района</t>
  </si>
  <si>
    <t xml:space="preserve">Выполнение других обязательств муниципального </t>
  </si>
  <si>
    <t>территории, где отсутствуют воинские комиссариаты</t>
  </si>
  <si>
    <t>Национальная безопасность и правоохранительная</t>
  </si>
  <si>
    <t>деятельность</t>
  </si>
  <si>
    <t>Муниципальная программа "Устойчивое развитие территории</t>
  </si>
  <si>
    <t>Борковского сельского поселения на 2017-2019 годы"</t>
  </si>
  <si>
    <t xml:space="preserve"> годы"</t>
  </si>
  <si>
    <t>территории Борковского сельского поселения на 2017-2019</t>
  </si>
  <si>
    <t xml:space="preserve">предпринимательства в Борковском сельском </t>
  </si>
  <si>
    <t>поселении на 2018-2020 годы"</t>
  </si>
  <si>
    <t>среднего предпринимательства</t>
  </si>
  <si>
    <t xml:space="preserve">информации, с целью создания благоприятного </t>
  </si>
  <si>
    <t>общественного климата</t>
  </si>
  <si>
    <t xml:space="preserve">Муниципальная программа "Устойчивое развитие территории </t>
  </si>
  <si>
    <t>граждан, увеличение сроков эксплуатации жилищного фонда,</t>
  </si>
  <si>
    <t>повышение надежности инженерных систем, создание</t>
  </si>
  <si>
    <t xml:space="preserve">Создание безопасных и благоприятных условий проживания   
</t>
  </si>
  <si>
    <t>условий для экономии эксплуатационных расходов</t>
  </si>
  <si>
    <t xml:space="preserve">Компенсация выпадающих доходов организациям, </t>
  </si>
  <si>
    <t>предоставляющим населению услуги общественных бань</t>
  </si>
  <si>
    <t>технологий</t>
  </si>
  <si>
    <t xml:space="preserve">Мероприятия на выполнение работ по ремонту и </t>
  </si>
  <si>
    <t>благоустройству общественных территорий</t>
  </si>
  <si>
    <t>Выплата пенсии за выслугу лет лицам, замещавшим должности</t>
  </si>
  <si>
    <t xml:space="preserve"> Борковского сельского поселения на 2017-2019 годы"</t>
  </si>
  <si>
    <t>Исполнение судебных актов</t>
  </si>
  <si>
    <t>830</t>
  </si>
  <si>
    <t xml:space="preserve">Профессиональная подготовка, переподготовка и 
</t>
  </si>
  <si>
    <t>повышение квалификации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</si>
  <si>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</si>
  <si>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</si>
  <si>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</si>
  <si>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 xml:space="preserve">служащих Новгородской области </t>
  </si>
  <si>
    <t>25370</t>
  </si>
  <si>
    <t>390,20</t>
  </si>
  <si>
    <t>619,1</t>
  </si>
  <si>
    <t>2866,5</t>
  </si>
  <si>
    <t>1867,40</t>
  </si>
  <si>
    <t>(муниципальных ) органов</t>
  </si>
  <si>
    <t xml:space="preserve">Иные мероприятия  на выполнение работ по ремонту </t>
  </si>
  <si>
    <t>и благоустройству общественных территорий</t>
  </si>
  <si>
    <t>578,4</t>
  </si>
  <si>
    <t>2293,26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</si>
</sst>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6"/>
  <sheetViews>
    <sheetView tabSelected="1" view="pageBreakPreview" zoomScaleSheetLayoutView="100" zoomScalePageLayoutView="0" workbookViewId="0" topLeftCell="A284">
      <selection activeCell="G312" sqref="G312"/>
    </sheetView>
  </sheetViews>
  <sheetFormatPr defaultColWidth="9.00390625" defaultRowHeight="14.25" customHeight="1"/>
  <cols>
    <col min="1" max="1" width="63.87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6.375" style="30" customWidth="1"/>
    <col min="11" max="11" width="12.753906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29" t="s">
        <v>133</v>
      </c>
      <c r="K1" s="129"/>
      <c r="L1" s="129"/>
      <c r="M1" s="129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5" t="s">
        <v>249</v>
      </c>
      <c r="J2" s="135"/>
      <c r="K2" s="135"/>
      <c r="L2" s="135"/>
      <c r="M2" s="135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5"/>
      <c r="J3" s="135"/>
      <c r="K3" s="135"/>
      <c r="L3" s="135"/>
      <c r="M3" s="135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5"/>
      <c r="J4" s="135"/>
      <c r="K4" s="135"/>
      <c r="L4" s="135"/>
      <c r="M4" s="135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5"/>
      <c r="J5" s="135"/>
      <c r="K5" s="135"/>
      <c r="L5" s="135"/>
      <c r="M5" s="135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1" t="s">
        <v>73</v>
      </c>
      <c r="K6" s="131"/>
      <c r="L6" s="131"/>
      <c r="M6" s="131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0" t="s">
        <v>193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0" t="s">
        <v>194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2" t="s">
        <v>240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7" t="s">
        <v>8</v>
      </c>
      <c r="B13" s="71"/>
      <c r="C13" s="138" t="s">
        <v>129</v>
      </c>
      <c r="D13" s="134" t="s">
        <v>11</v>
      </c>
      <c r="E13" s="134" t="s">
        <v>12</v>
      </c>
      <c r="F13" s="141" t="s">
        <v>91</v>
      </c>
      <c r="G13" s="141" t="s">
        <v>92</v>
      </c>
      <c r="H13" s="141" t="s">
        <v>119</v>
      </c>
      <c r="I13" s="139" t="s">
        <v>100</v>
      </c>
      <c r="J13" s="133" t="s">
        <v>13</v>
      </c>
      <c r="K13" s="98" t="s">
        <v>102</v>
      </c>
      <c r="L13" s="98" t="s">
        <v>102</v>
      </c>
      <c r="M13" s="98" t="s">
        <v>102</v>
      </c>
      <c r="N13" s="70" t="s">
        <v>44</v>
      </c>
      <c r="O13" s="63" t="s">
        <v>45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7"/>
      <c r="B14" s="71"/>
      <c r="C14" s="138"/>
      <c r="D14" s="134"/>
      <c r="E14" s="134"/>
      <c r="F14" s="142"/>
      <c r="G14" s="142"/>
      <c r="H14" s="142"/>
      <c r="I14" s="140"/>
      <c r="J14" s="134"/>
      <c r="K14" s="90" t="s">
        <v>131</v>
      </c>
      <c r="L14" s="90" t="s">
        <v>132</v>
      </c>
      <c r="M14" s="90" t="s">
        <v>195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169</v>
      </c>
      <c r="B15" s="106"/>
      <c r="C15" s="104" t="s">
        <v>172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25</v>
      </c>
      <c r="B16" s="24"/>
      <c r="C16" s="73" t="s">
        <v>172</v>
      </c>
      <c r="D16" s="14" t="s">
        <v>14</v>
      </c>
      <c r="E16" s="14"/>
      <c r="F16" s="14"/>
      <c r="G16" s="14"/>
      <c r="H16" s="14"/>
      <c r="I16" s="14"/>
      <c r="J16" s="14"/>
      <c r="K16" s="102">
        <f>K19+K28+K55+K63+K67</f>
        <v>5975.299999999999</v>
      </c>
      <c r="L16" s="102">
        <f>L19+L28+L55+L63</f>
        <v>3647.0000000000005</v>
      </c>
      <c r="M16" s="102">
        <f>M19+M28+M55+M63</f>
        <v>3315.5000000000005</v>
      </c>
      <c r="N16" s="80" t="e">
        <f>N19+#REF!+#REF!+N28+#REF!++#REF!+#REF!+#REF!+#REF!</f>
        <v>#REF!</v>
      </c>
      <c r="O16" s="80" t="e">
        <f>O19+#REF!+#REF!+O28+#REF!++#REF!+#REF!+#REF!+#REF!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30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136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250</v>
      </c>
      <c r="B19" s="21"/>
      <c r="C19" s="74" t="s">
        <v>172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868,0</v>
      </c>
      <c r="L19" s="102" t="str">
        <f>L20</f>
        <v>637,8</v>
      </c>
      <c r="M19" s="102" t="str">
        <f>M20</f>
        <v>637,8</v>
      </c>
      <c r="N19" s="18" t="e">
        <f>N21</f>
        <v>#REF!</v>
      </c>
      <c r="O19" s="18" t="e">
        <f>O21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126</v>
      </c>
      <c r="B20" s="21"/>
      <c r="C20" s="78" t="s">
        <v>172</v>
      </c>
      <c r="D20" s="32" t="s">
        <v>14</v>
      </c>
      <c r="E20" s="32" t="s">
        <v>15</v>
      </c>
      <c r="F20" s="32" t="s">
        <v>93</v>
      </c>
      <c r="G20" s="32" t="s">
        <v>94</v>
      </c>
      <c r="H20" s="32" t="s">
        <v>103</v>
      </c>
      <c r="I20" s="32" t="s">
        <v>107</v>
      </c>
      <c r="J20" s="14"/>
      <c r="K20" s="108" t="str">
        <f>K22</f>
        <v>868,0</v>
      </c>
      <c r="L20" s="108" t="str">
        <f>L22</f>
        <v>637,8</v>
      </c>
      <c r="M20" s="108" t="str">
        <f>M22</f>
        <v>637,8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ht="14.25" customHeight="1">
      <c r="A21" s="3" t="s">
        <v>90</v>
      </c>
      <c r="B21" s="19"/>
      <c r="K21" s="107"/>
      <c r="L21" s="107"/>
      <c r="M21" s="107"/>
      <c r="N21" s="15" t="e">
        <f>#REF!</f>
        <v>#REF!</v>
      </c>
      <c r="O21" s="15" t="e">
        <f>#REF!</f>
        <v>#REF!</v>
      </c>
      <c r="P21" s="50"/>
      <c r="Q21" s="40"/>
      <c r="R21" s="40"/>
      <c r="S21" s="40"/>
      <c r="T21" s="40"/>
      <c r="U21" s="40"/>
      <c r="V21" s="40"/>
      <c r="W21" s="35"/>
    </row>
    <row r="22" spans="1:23" ht="14.25" customHeight="1">
      <c r="A22" s="3" t="s">
        <v>38</v>
      </c>
      <c r="B22" s="19"/>
      <c r="C22" s="78" t="s">
        <v>172</v>
      </c>
      <c r="D22" s="30" t="str">
        <f>D$16</f>
        <v>01</v>
      </c>
      <c r="E22" s="30" t="str">
        <f>E$19</f>
        <v>02</v>
      </c>
      <c r="F22" s="30" t="s">
        <v>93</v>
      </c>
      <c r="G22" s="30" t="s">
        <v>94</v>
      </c>
      <c r="H22" s="30" t="s">
        <v>103</v>
      </c>
      <c r="I22" s="32" t="s">
        <v>104</v>
      </c>
      <c r="K22" s="107" t="str">
        <f>K24</f>
        <v>868,0</v>
      </c>
      <c r="L22" s="107" t="str">
        <f>L24</f>
        <v>637,8</v>
      </c>
      <c r="M22" s="107" t="str">
        <f>M24</f>
        <v>637,8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135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299</v>
      </c>
      <c r="B24" s="19"/>
      <c r="C24" s="78" t="s">
        <v>172</v>
      </c>
      <c r="D24" s="30" t="str">
        <f>D$16</f>
        <v>01</v>
      </c>
      <c r="E24" s="30" t="str">
        <f>E$19</f>
        <v>02</v>
      </c>
      <c r="F24" s="30" t="s">
        <v>93</v>
      </c>
      <c r="G24" s="30" t="s">
        <v>94</v>
      </c>
      <c r="H24" s="30" t="s">
        <v>103</v>
      </c>
      <c r="I24" s="32" t="s">
        <v>104</v>
      </c>
      <c r="J24" s="30" t="s">
        <v>134</v>
      </c>
      <c r="K24" s="30" t="s">
        <v>241</v>
      </c>
      <c r="L24" s="30" t="s">
        <v>191</v>
      </c>
      <c r="M24" s="30" t="s">
        <v>191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34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41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42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43</v>
      </c>
      <c r="B28" s="21"/>
      <c r="C28" s="74" t="s">
        <v>172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4923.2</v>
      </c>
      <c r="L28" s="102">
        <f>L30</f>
        <v>2883.3</v>
      </c>
      <c r="M28" s="109">
        <f>M30</f>
        <v>2551.8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125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38</v>
      </c>
      <c r="B30" s="21"/>
      <c r="C30" s="78" t="s">
        <v>172</v>
      </c>
      <c r="D30" s="32" t="s">
        <v>14</v>
      </c>
      <c r="E30" s="32" t="s">
        <v>21</v>
      </c>
      <c r="F30" s="32" t="s">
        <v>93</v>
      </c>
      <c r="G30" s="32" t="s">
        <v>95</v>
      </c>
      <c r="H30" s="32" t="s">
        <v>103</v>
      </c>
      <c r="I30" s="32" t="s">
        <v>107</v>
      </c>
      <c r="J30" s="102"/>
      <c r="K30" s="102">
        <f>K34+K42+K50</f>
        <v>4923.2</v>
      </c>
      <c r="L30" s="102">
        <f>L34+L42</f>
        <v>2883.3</v>
      </c>
      <c r="M30" s="109">
        <f>M34+M42</f>
        <v>2551.8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90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38</v>
      </c>
      <c r="B34" s="19"/>
      <c r="C34" s="78" t="s">
        <v>172</v>
      </c>
      <c r="D34" s="30" t="str">
        <f>D$16</f>
        <v>01</v>
      </c>
      <c r="E34" s="30" t="str">
        <f>E28</f>
        <v>04</v>
      </c>
      <c r="F34" s="30" t="s">
        <v>93</v>
      </c>
      <c r="G34" s="30" t="s">
        <v>95</v>
      </c>
      <c r="H34" s="30" t="s">
        <v>103</v>
      </c>
      <c r="I34" s="32" t="s">
        <v>104</v>
      </c>
      <c r="J34" s="107"/>
      <c r="K34" s="107">
        <f>K36+K38+K39</f>
        <v>4762</v>
      </c>
      <c r="L34" s="107">
        <f>L36+L38+L39</f>
        <v>2730.5</v>
      </c>
      <c r="M34" s="107">
        <f>M36+M38+M39</f>
        <v>2399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135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237</v>
      </c>
      <c r="B36" s="23"/>
      <c r="C36" s="78" t="s">
        <v>172</v>
      </c>
      <c r="D36" s="30" t="s">
        <v>14</v>
      </c>
      <c r="E36" s="30" t="s">
        <v>21</v>
      </c>
      <c r="F36" s="30" t="s">
        <v>93</v>
      </c>
      <c r="G36" s="30" t="s">
        <v>95</v>
      </c>
      <c r="H36" s="30" t="s">
        <v>103</v>
      </c>
      <c r="I36" s="32" t="s">
        <v>104</v>
      </c>
      <c r="J36" s="30" t="s">
        <v>134</v>
      </c>
      <c r="K36" s="30" t="s">
        <v>297</v>
      </c>
      <c r="L36" s="30" t="s">
        <v>189</v>
      </c>
      <c r="M36" s="30" t="s">
        <v>190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137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138</v>
      </c>
      <c r="C38" s="78" t="s">
        <v>172</v>
      </c>
      <c r="D38" s="30" t="s">
        <v>14</v>
      </c>
      <c r="E38" s="30" t="s">
        <v>21</v>
      </c>
      <c r="F38" s="30" t="s">
        <v>93</v>
      </c>
      <c r="G38" s="30" t="s">
        <v>95</v>
      </c>
      <c r="H38" s="30" t="s">
        <v>103</v>
      </c>
      <c r="I38" s="32" t="s">
        <v>104</v>
      </c>
      <c r="J38" s="30" t="s">
        <v>139</v>
      </c>
      <c r="K38" s="30" t="s">
        <v>298</v>
      </c>
      <c r="L38" s="30" t="s">
        <v>222</v>
      </c>
      <c r="M38" s="30" t="s">
        <v>223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141</v>
      </c>
      <c r="C39" s="78" t="s">
        <v>172</v>
      </c>
      <c r="D39" s="30" t="s">
        <v>14</v>
      </c>
      <c r="E39" s="30" t="s">
        <v>21</v>
      </c>
      <c r="F39" s="30" t="s">
        <v>93</v>
      </c>
      <c r="G39" s="30" t="s">
        <v>95</v>
      </c>
      <c r="H39" s="30" t="s">
        <v>103</v>
      </c>
      <c r="I39" s="32" t="s">
        <v>104</v>
      </c>
      <c r="J39" s="30" t="s">
        <v>140</v>
      </c>
      <c r="K39" s="30" t="s">
        <v>235</v>
      </c>
      <c r="L39" s="30" t="s">
        <v>192</v>
      </c>
      <c r="M39" s="30" t="s">
        <v>192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251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252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253</v>
      </c>
      <c r="C42" s="92" t="s">
        <v>172</v>
      </c>
      <c r="D42" s="33" t="s">
        <v>14</v>
      </c>
      <c r="E42" s="33" t="s">
        <v>21</v>
      </c>
      <c r="F42" s="33" t="s">
        <v>93</v>
      </c>
      <c r="G42" s="33" t="s">
        <v>95</v>
      </c>
      <c r="H42" s="33" t="s">
        <v>103</v>
      </c>
      <c r="I42" s="33" t="s">
        <v>120</v>
      </c>
      <c r="J42" s="33"/>
      <c r="K42" s="109">
        <f>K44+K46</f>
        <v>152.8</v>
      </c>
      <c r="L42" s="109">
        <f>L44+L46</f>
        <v>152.8</v>
      </c>
      <c r="M42" s="109">
        <f>M44+M46</f>
        <v>152.8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135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237</v>
      </c>
      <c r="C44" s="78" t="s">
        <v>172</v>
      </c>
      <c r="D44" s="32" t="s">
        <v>14</v>
      </c>
      <c r="E44" s="32" t="s">
        <v>21</v>
      </c>
      <c r="F44" s="32" t="s">
        <v>93</v>
      </c>
      <c r="G44" s="32" t="s">
        <v>95</v>
      </c>
      <c r="H44" s="32" t="s">
        <v>103</v>
      </c>
      <c r="I44" s="32" t="s">
        <v>120</v>
      </c>
      <c r="J44" s="30" t="s">
        <v>134</v>
      </c>
      <c r="K44" s="30" t="s">
        <v>188</v>
      </c>
      <c r="L44" s="30" t="s">
        <v>188</v>
      </c>
      <c r="M44" s="30" t="s">
        <v>188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137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138</v>
      </c>
      <c r="C46" s="78" t="s">
        <v>172</v>
      </c>
      <c r="D46" s="32" t="s">
        <v>14</v>
      </c>
      <c r="E46" s="32" t="s">
        <v>21</v>
      </c>
      <c r="F46" s="32" t="s">
        <v>93</v>
      </c>
      <c r="G46" s="32" t="s">
        <v>95</v>
      </c>
      <c r="H46" s="32" t="s">
        <v>103</v>
      </c>
      <c r="I46" s="32" t="s">
        <v>120</v>
      </c>
      <c r="J46" s="30" t="s">
        <v>139</v>
      </c>
      <c r="K46" s="30" t="s">
        <v>170</v>
      </c>
      <c r="L46" s="30" t="s">
        <v>170</v>
      </c>
      <c r="M46" s="30" t="s">
        <v>170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127" t="s">
        <v>228</v>
      </c>
      <c r="C47" s="78"/>
      <c r="D47" s="32"/>
      <c r="E47" s="32"/>
      <c r="F47" s="32"/>
      <c r="G47" s="32"/>
      <c r="H47" s="32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127" t="s">
        <v>254</v>
      </c>
      <c r="C48" s="78"/>
      <c r="D48" s="32"/>
      <c r="E48" s="32"/>
      <c r="F48" s="32"/>
      <c r="G48" s="32"/>
      <c r="H48" s="32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127" t="s">
        <v>255</v>
      </c>
      <c r="C49" s="78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27" t="s">
        <v>256</v>
      </c>
      <c r="C50" s="93" t="s">
        <v>172</v>
      </c>
      <c r="D50" s="33" t="s">
        <v>14</v>
      </c>
      <c r="E50" s="33" t="s">
        <v>21</v>
      </c>
      <c r="F50" s="33" t="s">
        <v>93</v>
      </c>
      <c r="G50" s="33" t="s">
        <v>95</v>
      </c>
      <c r="H50" s="33" t="s">
        <v>103</v>
      </c>
      <c r="I50" s="33" t="s">
        <v>229</v>
      </c>
      <c r="J50" s="30"/>
      <c r="K50" s="117" t="str">
        <f>K52</f>
        <v>8,4</v>
      </c>
      <c r="L50" s="117" t="str">
        <f>L52</f>
        <v>0,0</v>
      </c>
      <c r="M50" s="117" t="str">
        <f>M52</f>
        <v>0,0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0" t="s">
        <v>236</v>
      </c>
      <c r="C51" s="78"/>
      <c r="D51" s="32"/>
      <c r="E51" s="32"/>
      <c r="F51" s="32"/>
      <c r="G51" s="32"/>
      <c r="H51" s="32"/>
      <c r="I51" s="32"/>
      <c r="J51" s="30"/>
      <c r="K51" s="30"/>
      <c r="L51" s="30"/>
      <c r="M51" s="3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100" t="s">
        <v>237</v>
      </c>
      <c r="C52" s="78" t="s">
        <v>172</v>
      </c>
      <c r="D52" s="32" t="s">
        <v>14</v>
      </c>
      <c r="E52" s="32" t="s">
        <v>21</v>
      </c>
      <c r="F52" s="32" t="s">
        <v>93</v>
      </c>
      <c r="G52" s="32" t="s">
        <v>95</v>
      </c>
      <c r="H52" s="32" t="s">
        <v>103</v>
      </c>
      <c r="I52" s="32" t="s">
        <v>229</v>
      </c>
      <c r="J52" s="30" t="s">
        <v>139</v>
      </c>
      <c r="K52" s="30" t="s">
        <v>238</v>
      </c>
      <c r="L52" s="30" t="s">
        <v>239</v>
      </c>
      <c r="M52" s="30" t="s">
        <v>239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65" t="s">
        <v>142</v>
      </c>
      <c r="C53" s="72"/>
      <c r="D53" s="30"/>
      <c r="E53" s="30"/>
      <c r="F53" s="30"/>
      <c r="G53" s="30"/>
      <c r="H53" s="30"/>
      <c r="I53" s="32"/>
      <c r="J53" s="30"/>
      <c r="K53" s="30"/>
      <c r="L53" s="30"/>
      <c r="M53" s="3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65" t="s">
        <v>257</v>
      </c>
      <c r="C54" s="72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65" t="s">
        <v>258</v>
      </c>
      <c r="C55" s="92" t="s">
        <v>172</v>
      </c>
      <c r="D55" s="33" t="s">
        <v>14</v>
      </c>
      <c r="E55" s="33" t="s">
        <v>79</v>
      </c>
      <c r="F55" s="33"/>
      <c r="G55" s="33"/>
      <c r="H55" s="33"/>
      <c r="I55" s="30"/>
      <c r="J55" s="30"/>
      <c r="K55" s="33" t="str">
        <f>K57</f>
        <v>124,9</v>
      </c>
      <c r="L55" s="117" t="str">
        <f>L57</f>
        <v>124,9</v>
      </c>
      <c r="M55" s="117">
        <f>M57</f>
        <v>124.9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101" t="s">
        <v>259</v>
      </c>
      <c r="C56" s="92"/>
      <c r="D56" s="33"/>
      <c r="E56" s="33"/>
      <c r="F56" s="33"/>
      <c r="G56" s="33"/>
      <c r="H56" s="33"/>
      <c r="I56" s="30"/>
      <c r="J56" s="30"/>
      <c r="K56" s="33"/>
      <c r="L56" s="118"/>
      <c r="M56" s="118"/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27" t="s">
        <v>260</v>
      </c>
      <c r="C57" s="78" t="s">
        <v>172</v>
      </c>
      <c r="D57" s="32" t="s">
        <v>14</v>
      </c>
      <c r="E57" s="32" t="s">
        <v>79</v>
      </c>
      <c r="F57" s="32" t="s">
        <v>98</v>
      </c>
      <c r="G57" s="32" t="s">
        <v>96</v>
      </c>
      <c r="H57" s="32" t="s">
        <v>103</v>
      </c>
      <c r="I57" s="30" t="s">
        <v>107</v>
      </c>
      <c r="J57" s="30"/>
      <c r="K57" s="32" t="str">
        <f>K61</f>
        <v>124,9</v>
      </c>
      <c r="L57" s="118" t="str">
        <f>L61</f>
        <v>124,9</v>
      </c>
      <c r="M57" s="118">
        <f>M61</f>
        <v>124.9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196</v>
      </c>
      <c r="C58" s="72"/>
      <c r="D58" s="30"/>
      <c r="E58" s="30"/>
      <c r="F58" s="30"/>
      <c r="G58" s="30"/>
      <c r="H58" s="30"/>
      <c r="I58" s="30"/>
      <c r="J58" s="30"/>
      <c r="K58" s="30"/>
      <c r="L58" s="118"/>
      <c r="M58" s="118"/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197</v>
      </c>
      <c r="C59" s="72"/>
      <c r="D59" s="30"/>
      <c r="E59" s="30"/>
      <c r="F59" s="30"/>
      <c r="G59" s="30"/>
      <c r="H59" s="30"/>
      <c r="I59" s="30"/>
      <c r="J59" s="30"/>
      <c r="K59" s="30"/>
      <c r="L59" s="118"/>
      <c r="M59" s="118"/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143</v>
      </c>
      <c r="C60" s="72"/>
      <c r="D60" s="30"/>
      <c r="E60" s="30"/>
      <c r="F60" s="30"/>
      <c r="G60" s="30"/>
      <c r="H60" s="30"/>
      <c r="I60" s="30"/>
      <c r="J60" s="30"/>
      <c r="K60" s="30"/>
      <c r="L60" s="118"/>
      <c r="M60" s="118"/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198</v>
      </c>
      <c r="C61" s="78" t="s">
        <v>172</v>
      </c>
      <c r="D61" s="32" t="s">
        <v>14</v>
      </c>
      <c r="E61" s="32" t="s">
        <v>79</v>
      </c>
      <c r="F61" s="32" t="s">
        <v>98</v>
      </c>
      <c r="G61" s="32" t="s">
        <v>96</v>
      </c>
      <c r="H61" s="32" t="s">
        <v>103</v>
      </c>
      <c r="I61" s="30" t="s">
        <v>105</v>
      </c>
      <c r="J61" s="30"/>
      <c r="K61" s="30" t="str">
        <f>K62</f>
        <v>124,9</v>
      </c>
      <c r="L61" s="118" t="str">
        <f>L62</f>
        <v>124,9</v>
      </c>
      <c r="M61" s="118">
        <f>M62</f>
        <v>124.9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s="5" customFormat="1" ht="14.25" customHeight="1">
      <c r="A62" s="5" t="s">
        <v>80</v>
      </c>
      <c r="C62" s="78" t="s">
        <v>172</v>
      </c>
      <c r="D62" s="32" t="s">
        <v>14</v>
      </c>
      <c r="E62" s="32" t="s">
        <v>79</v>
      </c>
      <c r="F62" s="32" t="s">
        <v>98</v>
      </c>
      <c r="G62" s="32" t="s">
        <v>96</v>
      </c>
      <c r="H62" s="32" t="s">
        <v>103</v>
      </c>
      <c r="I62" s="30" t="s">
        <v>105</v>
      </c>
      <c r="J62" s="30" t="s">
        <v>78</v>
      </c>
      <c r="K62" s="30" t="s">
        <v>187</v>
      </c>
      <c r="L62" s="30" t="s">
        <v>187</v>
      </c>
      <c r="M62" s="110">
        <v>124.9</v>
      </c>
      <c r="N62" s="58"/>
      <c r="O62" s="58"/>
      <c r="P62" s="52"/>
      <c r="Q62" s="44"/>
      <c r="R62" s="44"/>
      <c r="S62" s="44"/>
      <c r="T62" s="44"/>
      <c r="U62" s="44"/>
      <c r="V62" s="44"/>
      <c r="W62" s="45"/>
    </row>
    <row r="63" spans="1:23" s="5" customFormat="1" ht="14.25" customHeight="1">
      <c r="A63" s="94" t="s">
        <v>75</v>
      </c>
      <c r="C63" s="92" t="s">
        <v>172</v>
      </c>
      <c r="D63" s="33" t="s">
        <v>14</v>
      </c>
      <c r="E63" s="33" t="s">
        <v>77</v>
      </c>
      <c r="F63" s="33"/>
      <c r="G63" s="33"/>
      <c r="H63" s="33"/>
      <c r="I63" s="30"/>
      <c r="J63" s="30"/>
      <c r="K63" s="33" t="s">
        <v>74</v>
      </c>
      <c r="L63" s="33" t="s">
        <v>74</v>
      </c>
      <c r="M63" s="33" t="s">
        <v>74</v>
      </c>
      <c r="N63" s="58"/>
      <c r="O63" s="58"/>
      <c r="P63" s="52"/>
      <c r="Q63" s="44"/>
      <c r="R63" s="44"/>
      <c r="S63" s="44"/>
      <c r="T63" s="44"/>
      <c r="U63" s="44"/>
      <c r="V63" s="44"/>
      <c r="W63" s="45"/>
    </row>
    <row r="64" spans="1:23" s="5" customFormat="1" ht="14.25" customHeight="1">
      <c r="A64" s="5" t="s">
        <v>122</v>
      </c>
      <c r="C64" s="78" t="s">
        <v>172</v>
      </c>
      <c r="D64" s="32" t="s">
        <v>14</v>
      </c>
      <c r="E64" s="32" t="s">
        <v>77</v>
      </c>
      <c r="F64" s="32" t="s">
        <v>93</v>
      </c>
      <c r="G64" s="32" t="s">
        <v>97</v>
      </c>
      <c r="H64" s="32" t="s">
        <v>103</v>
      </c>
      <c r="I64" s="32" t="s">
        <v>123</v>
      </c>
      <c r="J64" s="32"/>
      <c r="K64" s="32" t="s">
        <v>124</v>
      </c>
      <c r="L64" s="32" t="s">
        <v>124</v>
      </c>
      <c r="M64" s="32" t="s">
        <v>124</v>
      </c>
      <c r="N64" s="58"/>
      <c r="O64" s="58"/>
      <c r="P64" s="52"/>
      <c r="Q64" s="44"/>
      <c r="R64" s="44"/>
      <c r="S64" s="44"/>
      <c r="T64" s="44"/>
      <c r="U64" s="44"/>
      <c r="V64" s="44"/>
      <c r="W64" s="45"/>
    </row>
    <row r="65" spans="1:23" s="5" customFormat="1" ht="14.25" customHeight="1">
      <c r="A65" s="5" t="s">
        <v>144</v>
      </c>
      <c r="C65" s="78" t="s">
        <v>172</v>
      </c>
      <c r="D65" s="30" t="s">
        <v>14</v>
      </c>
      <c r="E65" s="30" t="s">
        <v>77</v>
      </c>
      <c r="F65" s="30" t="s">
        <v>93</v>
      </c>
      <c r="G65" s="30" t="s">
        <v>97</v>
      </c>
      <c r="H65" s="30" t="s">
        <v>103</v>
      </c>
      <c r="I65" s="30" t="s">
        <v>106</v>
      </c>
      <c r="J65" s="30"/>
      <c r="K65" s="30" t="s">
        <v>124</v>
      </c>
      <c r="L65" s="30" t="s">
        <v>124</v>
      </c>
      <c r="M65" s="30" t="s">
        <v>124</v>
      </c>
      <c r="N65" s="58"/>
      <c r="O65" s="58"/>
      <c r="P65" s="52"/>
      <c r="Q65" s="44"/>
      <c r="R65" s="44"/>
      <c r="S65" s="44"/>
      <c r="T65" s="44"/>
      <c r="U65" s="44"/>
      <c r="V65" s="44"/>
      <c r="W65" s="45"/>
    </row>
    <row r="66" spans="1:23" s="5" customFormat="1" ht="14.25" customHeight="1">
      <c r="A66" s="5" t="s">
        <v>75</v>
      </c>
      <c r="C66" s="78" t="s">
        <v>172</v>
      </c>
      <c r="D66" s="30" t="s">
        <v>14</v>
      </c>
      <c r="E66" s="30" t="s">
        <v>77</v>
      </c>
      <c r="F66" s="30" t="s">
        <v>93</v>
      </c>
      <c r="G66" s="30" t="s">
        <v>97</v>
      </c>
      <c r="H66" s="30" t="s">
        <v>103</v>
      </c>
      <c r="I66" s="30" t="s">
        <v>106</v>
      </c>
      <c r="J66" s="30" t="s">
        <v>76</v>
      </c>
      <c r="K66" s="30" t="s">
        <v>74</v>
      </c>
      <c r="L66" s="30" t="s">
        <v>74</v>
      </c>
      <c r="M66" s="30" t="s">
        <v>74</v>
      </c>
      <c r="N66" s="58"/>
      <c r="O66" s="58"/>
      <c r="P66" s="52"/>
      <c r="Q66" s="44"/>
      <c r="R66" s="44"/>
      <c r="S66" s="44"/>
      <c r="T66" s="44"/>
      <c r="U66" s="44"/>
      <c r="V66" s="44"/>
      <c r="W66" s="45"/>
    </row>
    <row r="67" spans="1:23" s="5" customFormat="1" ht="14.25" customHeight="1">
      <c r="A67" s="65" t="s">
        <v>246</v>
      </c>
      <c r="B67" s="65"/>
      <c r="C67" s="93" t="s">
        <v>172</v>
      </c>
      <c r="D67" s="33" t="s">
        <v>14</v>
      </c>
      <c r="E67" s="33" t="s">
        <v>245</v>
      </c>
      <c r="F67" s="33"/>
      <c r="G67" s="33"/>
      <c r="H67" s="33"/>
      <c r="I67" s="33"/>
      <c r="J67" s="33"/>
      <c r="K67" s="117">
        <f>K68</f>
        <v>58.199999999999996</v>
      </c>
      <c r="L67" s="117">
        <f>L68</f>
        <v>0</v>
      </c>
      <c r="M67" s="117">
        <f>M68</f>
        <v>0</v>
      </c>
      <c r="N67" s="58"/>
      <c r="O67" s="58"/>
      <c r="P67" s="52"/>
      <c r="Q67" s="44"/>
      <c r="R67" s="44"/>
      <c r="S67" s="44"/>
      <c r="T67" s="44"/>
      <c r="U67" s="44"/>
      <c r="V67" s="44"/>
      <c r="W67" s="45"/>
    </row>
    <row r="68" spans="1:23" s="5" customFormat="1" ht="14.25" customHeight="1">
      <c r="A68" s="27" t="s">
        <v>247</v>
      </c>
      <c r="C68" s="78" t="s">
        <v>172</v>
      </c>
      <c r="D68" s="30" t="s">
        <v>14</v>
      </c>
      <c r="E68" s="30" t="s">
        <v>245</v>
      </c>
      <c r="F68" s="32" t="s">
        <v>93</v>
      </c>
      <c r="G68" s="32" t="s">
        <v>97</v>
      </c>
      <c r="H68" s="32" t="s">
        <v>103</v>
      </c>
      <c r="I68" s="32" t="s">
        <v>123</v>
      </c>
      <c r="J68" s="30"/>
      <c r="K68" s="118">
        <f>K70</f>
        <v>58.199999999999996</v>
      </c>
      <c r="L68" s="118">
        <f>L70</f>
        <v>0</v>
      </c>
      <c r="M68" s="118">
        <f>M70</f>
        <v>0</v>
      </c>
      <c r="N68" s="58"/>
      <c r="O68" s="58"/>
      <c r="P68" s="52"/>
      <c r="Q68" s="44"/>
      <c r="R68" s="44"/>
      <c r="S68" s="44"/>
      <c r="T68" s="44"/>
      <c r="U68" s="44"/>
      <c r="V68" s="44"/>
      <c r="W68" s="45"/>
    </row>
    <row r="69" spans="1:23" s="5" customFormat="1" ht="17.25" customHeight="1">
      <c r="A69" s="22" t="s">
        <v>261</v>
      </c>
      <c r="N69" s="58"/>
      <c r="O69" s="58"/>
      <c r="P69" s="52"/>
      <c r="Q69" s="44"/>
      <c r="R69" s="44"/>
      <c r="S69" s="44"/>
      <c r="T69" s="44"/>
      <c r="U69" s="44"/>
      <c r="V69" s="44"/>
      <c r="W69" s="45"/>
    </row>
    <row r="70" spans="1:23" s="5" customFormat="1" ht="13.5" customHeight="1">
      <c r="A70" s="22" t="s">
        <v>250</v>
      </c>
      <c r="C70" s="78" t="s">
        <v>172</v>
      </c>
      <c r="D70" s="30" t="s">
        <v>14</v>
      </c>
      <c r="E70" s="30" t="s">
        <v>245</v>
      </c>
      <c r="F70" s="30" t="s">
        <v>93</v>
      </c>
      <c r="G70" s="30" t="s">
        <v>97</v>
      </c>
      <c r="H70" s="30" t="s">
        <v>103</v>
      </c>
      <c r="I70" s="30" t="s">
        <v>248</v>
      </c>
      <c r="J70" s="30"/>
      <c r="K70" s="118">
        <f>K72+K71</f>
        <v>58.199999999999996</v>
      </c>
      <c r="L70" s="118">
        <f>L72</f>
        <v>0</v>
      </c>
      <c r="M70" s="118">
        <f>M72</f>
        <v>0</v>
      </c>
      <c r="N70" s="58"/>
      <c r="O70" s="58"/>
      <c r="P70" s="52"/>
      <c r="Q70" s="44"/>
      <c r="R70" s="44"/>
      <c r="S70" s="44"/>
      <c r="T70" s="44"/>
      <c r="U70" s="44"/>
      <c r="V70" s="44"/>
      <c r="W70" s="45"/>
    </row>
    <row r="71" spans="1:23" s="5" customFormat="1" ht="13.5" customHeight="1">
      <c r="A71" s="22" t="s">
        <v>286</v>
      </c>
      <c r="C71" s="78" t="s">
        <v>172</v>
      </c>
      <c r="D71" s="30" t="s">
        <v>14</v>
      </c>
      <c r="E71" s="30" t="s">
        <v>245</v>
      </c>
      <c r="F71" s="30" t="s">
        <v>93</v>
      </c>
      <c r="G71" s="30" t="s">
        <v>97</v>
      </c>
      <c r="H71" s="30" t="s">
        <v>103</v>
      </c>
      <c r="I71" s="30" t="s">
        <v>248</v>
      </c>
      <c r="J71" s="30" t="s">
        <v>287</v>
      </c>
      <c r="K71" s="118">
        <v>1.9</v>
      </c>
      <c r="L71" s="118">
        <v>0</v>
      </c>
      <c r="M71" s="118">
        <v>0</v>
      </c>
      <c r="N71" s="58"/>
      <c r="O71" s="58"/>
      <c r="P71" s="52"/>
      <c r="Q71" s="44"/>
      <c r="R71" s="44"/>
      <c r="S71" s="44"/>
      <c r="T71" s="44"/>
      <c r="U71" s="44"/>
      <c r="V71" s="44"/>
      <c r="W71" s="45"/>
    </row>
    <row r="72" spans="1:23" s="5" customFormat="1" ht="14.25" customHeight="1">
      <c r="A72" s="5" t="s">
        <v>141</v>
      </c>
      <c r="C72" s="78" t="s">
        <v>172</v>
      </c>
      <c r="D72" s="30" t="s">
        <v>14</v>
      </c>
      <c r="E72" s="30" t="s">
        <v>245</v>
      </c>
      <c r="F72" s="30" t="s">
        <v>93</v>
      </c>
      <c r="G72" s="30" t="s">
        <v>97</v>
      </c>
      <c r="H72" s="30" t="s">
        <v>103</v>
      </c>
      <c r="I72" s="30" t="s">
        <v>248</v>
      </c>
      <c r="J72" s="30" t="s">
        <v>140</v>
      </c>
      <c r="K72" s="118">
        <v>56.3</v>
      </c>
      <c r="L72" s="118">
        <v>0</v>
      </c>
      <c r="M72" s="118">
        <v>0</v>
      </c>
      <c r="N72" s="58"/>
      <c r="O72" s="58"/>
      <c r="P72" s="52"/>
      <c r="Q72" s="44"/>
      <c r="R72" s="44"/>
      <c r="S72" s="44"/>
      <c r="T72" s="44"/>
      <c r="U72" s="44"/>
      <c r="V72" s="44"/>
      <c r="W72" s="45"/>
    </row>
    <row r="73" spans="1:23" s="8" customFormat="1" ht="14.25" customHeight="1">
      <c r="A73" s="65" t="s">
        <v>22</v>
      </c>
      <c r="B73" s="24"/>
      <c r="C73" s="76" t="s">
        <v>172</v>
      </c>
      <c r="D73" s="77" t="s">
        <v>15</v>
      </c>
      <c r="E73" s="77"/>
      <c r="F73" s="77"/>
      <c r="G73" s="77"/>
      <c r="H73" s="77"/>
      <c r="I73" s="77"/>
      <c r="J73" s="111"/>
      <c r="K73" s="111">
        <f aca="true" t="shared" si="0" ref="K73:M74">K74</f>
        <v>193.3</v>
      </c>
      <c r="L73" s="111">
        <f t="shared" si="0"/>
        <v>195.3</v>
      </c>
      <c r="M73" s="102">
        <f t="shared" si="0"/>
        <v>202.3</v>
      </c>
      <c r="N73" s="83"/>
      <c r="O73" s="83"/>
      <c r="P73" s="84"/>
      <c r="Q73" s="85"/>
      <c r="R73" s="85"/>
      <c r="S73" s="85"/>
      <c r="T73" s="85"/>
      <c r="U73" s="85"/>
      <c r="V73" s="85"/>
      <c r="W73" s="39"/>
    </row>
    <row r="74" spans="1:23" ht="14.25" customHeight="1">
      <c r="A74" s="27" t="s">
        <v>23</v>
      </c>
      <c r="B74" s="19"/>
      <c r="C74" s="93" t="s">
        <v>172</v>
      </c>
      <c r="D74" s="33" t="s">
        <v>15</v>
      </c>
      <c r="E74" s="33" t="s">
        <v>16</v>
      </c>
      <c r="J74" s="107"/>
      <c r="K74" s="109">
        <f t="shared" si="0"/>
        <v>193.3</v>
      </c>
      <c r="L74" s="109">
        <f t="shared" si="0"/>
        <v>195.3</v>
      </c>
      <c r="M74" s="109">
        <f t="shared" si="0"/>
        <v>202.3</v>
      </c>
      <c r="N74" s="56"/>
      <c r="O74" s="56"/>
      <c r="P74" s="50"/>
      <c r="Q74" s="40"/>
      <c r="R74" s="40"/>
      <c r="S74" s="40"/>
      <c r="T74" s="40"/>
      <c r="U74" s="40"/>
      <c r="V74" s="40"/>
      <c r="W74" s="35"/>
    </row>
    <row r="75" spans="1:23" ht="14.25" customHeight="1">
      <c r="A75" s="5" t="s">
        <v>122</v>
      </c>
      <c r="B75" s="19"/>
      <c r="C75" s="78" t="s">
        <v>172</v>
      </c>
      <c r="D75" s="30" t="s">
        <v>15</v>
      </c>
      <c r="E75" s="30" t="s">
        <v>16</v>
      </c>
      <c r="F75" s="30" t="s">
        <v>93</v>
      </c>
      <c r="G75" s="30" t="s">
        <v>97</v>
      </c>
      <c r="H75" s="30" t="s">
        <v>103</v>
      </c>
      <c r="I75" s="30" t="s">
        <v>107</v>
      </c>
      <c r="J75" s="107"/>
      <c r="K75" s="107">
        <f>K77</f>
        <v>193.3</v>
      </c>
      <c r="L75" s="107">
        <f>L77</f>
        <v>195.3</v>
      </c>
      <c r="M75" s="108">
        <f>M77</f>
        <v>202.3</v>
      </c>
      <c r="N75" s="56"/>
      <c r="O75" s="56"/>
      <c r="P75" s="50"/>
      <c r="Q75" s="40"/>
      <c r="R75" s="40"/>
      <c r="S75" s="40"/>
      <c r="T75" s="40"/>
      <c r="U75" s="40"/>
      <c r="V75" s="40"/>
      <c r="W75" s="35"/>
    </row>
    <row r="76" spans="1:23" ht="14.25" customHeight="1">
      <c r="A76" s="27" t="s">
        <v>67</v>
      </c>
      <c r="B76" s="19"/>
      <c r="C76" s="25"/>
      <c r="J76" s="107"/>
      <c r="K76" s="107"/>
      <c r="L76" s="107"/>
      <c r="M76" s="107"/>
      <c r="N76" s="56"/>
      <c r="O76" s="56"/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27" t="s">
        <v>262</v>
      </c>
      <c r="B77" s="19"/>
      <c r="C77" s="78" t="s">
        <v>172</v>
      </c>
      <c r="D77" s="30" t="s">
        <v>15</v>
      </c>
      <c r="E77" s="30" t="s">
        <v>16</v>
      </c>
      <c r="F77" s="30" t="s">
        <v>93</v>
      </c>
      <c r="G77" s="30" t="s">
        <v>97</v>
      </c>
      <c r="H77" s="30" t="s">
        <v>103</v>
      </c>
      <c r="I77" s="30" t="s">
        <v>108</v>
      </c>
      <c r="J77" s="107"/>
      <c r="K77" s="107">
        <f>K79+K81</f>
        <v>193.3</v>
      </c>
      <c r="L77" s="107">
        <f>L79+L81</f>
        <v>195.3</v>
      </c>
      <c r="M77" s="108">
        <f>M79+M81</f>
        <v>202.3</v>
      </c>
      <c r="N77" s="56"/>
      <c r="O77" s="56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3" t="s">
        <v>135</v>
      </c>
      <c r="B78" s="19"/>
      <c r="D78" s="1"/>
      <c r="E78" s="1"/>
      <c r="F78" s="1"/>
      <c r="G78" s="1"/>
      <c r="H78" s="1"/>
      <c r="I78" s="1"/>
      <c r="J78" s="1"/>
      <c r="K78" s="1"/>
      <c r="L78" s="1"/>
      <c r="M78" s="1"/>
      <c r="N78" s="56"/>
      <c r="O78" s="56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3" t="s">
        <v>237</v>
      </c>
      <c r="B79" s="19"/>
      <c r="C79" s="78" t="s">
        <v>172</v>
      </c>
      <c r="D79" s="30" t="s">
        <v>15</v>
      </c>
      <c r="E79" s="30" t="s">
        <v>16</v>
      </c>
      <c r="F79" s="30" t="s">
        <v>93</v>
      </c>
      <c r="G79" s="30" t="s">
        <v>97</v>
      </c>
      <c r="H79" s="30" t="s">
        <v>103</v>
      </c>
      <c r="I79" s="30" t="s">
        <v>108</v>
      </c>
      <c r="J79" s="30" t="s">
        <v>134</v>
      </c>
      <c r="K79" s="118">
        <v>177</v>
      </c>
      <c r="L79" s="118">
        <v>179</v>
      </c>
      <c r="M79" s="118">
        <v>186</v>
      </c>
      <c r="N79" s="56"/>
      <c r="O79" s="56"/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5" t="s">
        <v>137</v>
      </c>
      <c r="B80" s="19"/>
      <c r="C80" s="25"/>
      <c r="N80" s="56"/>
      <c r="O80" s="56"/>
      <c r="P80" s="50"/>
      <c r="Q80" s="40"/>
      <c r="R80" s="40"/>
      <c r="S80" s="40"/>
      <c r="T80" s="40"/>
      <c r="U80" s="40"/>
      <c r="V80" s="40"/>
      <c r="W80" s="35"/>
    </row>
    <row r="81" spans="1:23" ht="14.25" customHeight="1">
      <c r="A81" s="5" t="s">
        <v>138</v>
      </c>
      <c r="B81" s="19"/>
      <c r="C81" s="78" t="s">
        <v>172</v>
      </c>
      <c r="D81" s="30" t="s">
        <v>15</v>
      </c>
      <c r="E81" s="30" t="s">
        <v>16</v>
      </c>
      <c r="F81" s="30" t="s">
        <v>93</v>
      </c>
      <c r="G81" s="30" t="s">
        <v>97</v>
      </c>
      <c r="H81" s="30" t="s">
        <v>103</v>
      </c>
      <c r="I81" s="30" t="s">
        <v>108</v>
      </c>
      <c r="J81" s="30" t="s">
        <v>139</v>
      </c>
      <c r="K81" s="30" t="s">
        <v>186</v>
      </c>
      <c r="L81" s="30" t="s">
        <v>186</v>
      </c>
      <c r="M81" s="30" t="s">
        <v>186</v>
      </c>
      <c r="N81" s="56"/>
      <c r="O81" s="56"/>
      <c r="P81" s="50"/>
      <c r="Q81" s="40"/>
      <c r="R81" s="40"/>
      <c r="S81" s="40"/>
      <c r="T81" s="40"/>
      <c r="U81" s="40"/>
      <c r="V81" s="40"/>
      <c r="W81" s="35"/>
    </row>
    <row r="82" spans="1:23" s="4" customFormat="1" ht="14.25" customHeight="1">
      <c r="A82" s="20" t="s">
        <v>263</v>
      </c>
      <c r="B82" s="24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91"/>
      <c r="N82" s="80" t="e">
        <f>#REF!+#REF!+N84+#REF!</f>
        <v>#REF!</v>
      </c>
      <c r="O82" s="80" t="e">
        <f>#REF!+#REF!+O84+#REF!</f>
        <v>#REF!</v>
      </c>
      <c r="P82" s="81"/>
      <c r="Q82" s="82"/>
      <c r="R82" s="82"/>
      <c r="S82" s="82"/>
      <c r="T82" s="82"/>
      <c r="U82" s="82"/>
      <c r="V82" s="82"/>
      <c r="W82" s="47"/>
    </row>
    <row r="83" spans="1:23" s="4" customFormat="1" ht="14.25" customHeight="1">
      <c r="A83" s="20" t="s">
        <v>264</v>
      </c>
      <c r="B83" s="24"/>
      <c r="C83" s="93" t="s">
        <v>172</v>
      </c>
      <c r="D83" s="77" t="s">
        <v>16</v>
      </c>
      <c r="E83" s="77"/>
      <c r="F83" s="77"/>
      <c r="G83" s="77"/>
      <c r="H83" s="77"/>
      <c r="I83" s="77"/>
      <c r="J83" s="77"/>
      <c r="K83" s="126">
        <f>K84</f>
        <v>171.4</v>
      </c>
      <c r="L83" s="109">
        <f>L84</f>
        <v>62</v>
      </c>
      <c r="M83" s="109" t="str">
        <f>M84</f>
        <v>62,0</v>
      </c>
      <c r="N83" s="80"/>
      <c r="O83" s="80"/>
      <c r="P83" s="81"/>
      <c r="Q83" s="82"/>
      <c r="R83" s="82"/>
      <c r="S83" s="82"/>
      <c r="T83" s="82"/>
      <c r="U83" s="82"/>
      <c r="V83" s="82"/>
      <c r="W83" s="47"/>
    </row>
    <row r="84" spans="1:23" ht="14.25" customHeight="1">
      <c r="A84" s="12" t="s">
        <v>46</v>
      </c>
      <c r="B84" s="17"/>
      <c r="C84" s="93" t="s">
        <v>172</v>
      </c>
      <c r="D84" s="33" t="s">
        <v>16</v>
      </c>
      <c r="E84" s="33" t="s">
        <v>18</v>
      </c>
      <c r="F84" s="32"/>
      <c r="G84" s="32"/>
      <c r="H84" s="32"/>
      <c r="I84" s="14"/>
      <c r="J84" s="14"/>
      <c r="K84" s="116">
        <f>K87</f>
        <v>171.4</v>
      </c>
      <c r="L84" s="109">
        <f>L87</f>
        <v>62</v>
      </c>
      <c r="M84" s="109" t="str">
        <f>M122</f>
        <v>62,0</v>
      </c>
      <c r="N84" s="18" t="e">
        <f>#REF!+N85+#REF!</f>
        <v>#REF!</v>
      </c>
      <c r="O84" s="18" t="e">
        <f>#REF!+O85+#REF!</f>
        <v>#REF!</v>
      </c>
      <c r="P84" s="51"/>
      <c r="Q84" s="16"/>
      <c r="R84" s="16"/>
      <c r="S84" s="16"/>
      <c r="T84" s="16"/>
      <c r="U84" s="16"/>
      <c r="V84" s="16"/>
      <c r="W84" s="35"/>
    </row>
    <row r="85" spans="1:23" ht="2.25" customHeight="1" hidden="1">
      <c r="A85" s="12"/>
      <c r="B85" s="19"/>
      <c r="C85" s="25"/>
      <c r="K85" s="118"/>
      <c r="L85" s="107"/>
      <c r="M85" s="107"/>
      <c r="N85" s="15">
        <f>N90</f>
        <v>238496</v>
      </c>
      <c r="O85" s="15">
        <f>O90</f>
        <v>254189</v>
      </c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265</v>
      </c>
      <c r="B86" s="19"/>
      <c r="D86" s="1"/>
      <c r="E86" s="1"/>
      <c r="F86" s="1"/>
      <c r="G86" s="1"/>
      <c r="H86" s="1"/>
      <c r="I86" s="1"/>
      <c r="J86" s="1"/>
      <c r="K86" s="125"/>
      <c r="L86" s="112"/>
      <c r="M86" s="112"/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266</v>
      </c>
      <c r="B87" s="19"/>
      <c r="C87" s="78" t="s">
        <v>172</v>
      </c>
      <c r="D87" s="30" t="s">
        <v>16</v>
      </c>
      <c r="E87" s="30" t="s">
        <v>18</v>
      </c>
      <c r="F87" s="30" t="s">
        <v>14</v>
      </c>
      <c r="G87" s="30" t="s">
        <v>99</v>
      </c>
      <c r="H87" s="30" t="s">
        <v>103</v>
      </c>
      <c r="I87" s="30" t="s">
        <v>107</v>
      </c>
      <c r="K87" s="118">
        <f>K90</f>
        <v>171.4</v>
      </c>
      <c r="L87" s="108">
        <f>L90</f>
        <v>62</v>
      </c>
      <c r="M87" s="108">
        <f>M90</f>
        <v>0</v>
      </c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145</v>
      </c>
      <c r="B88" s="19"/>
      <c r="C88" s="25"/>
      <c r="K88" s="118"/>
      <c r="L88" s="108"/>
      <c r="M88" s="108"/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28" t="s">
        <v>146</v>
      </c>
      <c r="B89" s="19"/>
      <c r="C89" s="78" t="s">
        <v>172</v>
      </c>
      <c r="D89" s="30" t="s">
        <v>16</v>
      </c>
      <c r="E89" s="30" t="s">
        <v>18</v>
      </c>
      <c r="F89" s="30" t="s">
        <v>14</v>
      </c>
      <c r="G89" s="30" t="s">
        <v>99</v>
      </c>
      <c r="H89" s="30" t="s">
        <v>21</v>
      </c>
      <c r="I89" s="30" t="s">
        <v>107</v>
      </c>
      <c r="K89" s="118">
        <f>K90</f>
        <v>171.4</v>
      </c>
      <c r="L89" s="108">
        <f>L90</f>
        <v>62</v>
      </c>
      <c r="M89" s="108">
        <v>0</v>
      </c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5" t="s">
        <v>147</v>
      </c>
      <c r="B90" s="19"/>
      <c r="C90" s="78" t="s">
        <v>172</v>
      </c>
      <c r="D90" s="30" t="s">
        <v>16</v>
      </c>
      <c r="E90" s="30" t="s">
        <v>18</v>
      </c>
      <c r="F90" s="30" t="s">
        <v>14</v>
      </c>
      <c r="G90" s="30" t="s">
        <v>99</v>
      </c>
      <c r="H90" s="30" t="s">
        <v>21</v>
      </c>
      <c r="I90" s="30" t="s">
        <v>109</v>
      </c>
      <c r="K90" s="118">
        <f>K92</f>
        <v>171.4</v>
      </c>
      <c r="L90" s="115">
        <f>L92</f>
        <v>62</v>
      </c>
      <c r="M90" s="108">
        <f>M92</f>
        <v>0</v>
      </c>
      <c r="N90" s="15">
        <f>N92</f>
        <v>238496</v>
      </c>
      <c r="O90" s="15">
        <f>O92</f>
        <v>254189</v>
      </c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137</v>
      </c>
      <c r="B91" s="19"/>
      <c r="C91" s="25"/>
      <c r="K91" s="118"/>
      <c r="L91" s="118"/>
      <c r="N91" s="56"/>
      <c r="O91" s="56"/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5" t="s">
        <v>138</v>
      </c>
      <c r="B92" s="19"/>
      <c r="C92" s="78" t="s">
        <v>172</v>
      </c>
      <c r="D92" s="30" t="s">
        <v>16</v>
      </c>
      <c r="E92" s="30" t="str">
        <f>E84</f>
        <v>10</v>
      </c>
      <c r="F92" s="30" t="s">
        <v>14</v>
      </c>
      <c r="G92" s="30" t="s">
        <v>99</v>
      </c>
      <c r="H92" s="30" t="s">
        <v>21</v>
      </c>
      <c r="I92" s="30" t="s">
        <v>109</v>
      </c>
      <c r="J92" s="30" t="s">
        <v>139</v>
      </c>
      <c r="K92" s="118">
        <v>171.4</v>
      </c>
      <c r="L92" s="115">
        <v>62</v>
      </c>
      <c r="M92" s="115">
        <v>0</v>
      </c>
      <c r="N92" s="56">
        <f>24567+213947-18</f>
        <v>238496</v>
      </c>
      <c r="O92" s="56">
        <f>27116+227094-21</f>
        <v>254189</v>
      </c>
      <c r="P92" s="50"/>
      <c r="Q92" s="40"/>
      <c r="R92" s="40"/>
      <c r="S92" s="40"/>
      <c r="T92" s="40"/>
      <c r="U92" s="40"/>
      <c r="V92" s="40"/>
      <c r="W92" s="35"/>
    </row>
    <row r="93" spans="1:23" ht="14.25" customHeight="1" hidden="1">
      <c r="A93" s="5" t="s">
        <v>32</v>
      </c>
      <c r="B93" s="19"/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28" t="s">
        <v>53</v>
      </c>
      <c r="B94" s="19"/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54</v>
      </c>
      <c r="B95" s="19"/>
      <c r="C95" s="25"/>
      <c r="D95" s="32" t="e">
        <f>#REF!</f>
        <v>#REF!</v>
      </c>
      <c r="E95" s="32" t="e">
        <f>#REF!</f>
        <v>#REF!</v>
      </c>
      <c r="F95" s="32"/>
      <c r="G95" s="32"/>
      <c r="H95" s="32"/>
      <c r="I95" s="32" t="e">
        <f>#REF!</f>
        <v>#REF!</v>
      </c>
      <c r="J95" s="32" t="s">
        <v>51</v>
      </c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57</v>
      </c>
      <c r="B96" s="19"/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53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54</v>
      </c>
      <c r="B98" s="19"/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58</v>
      </c>
      <c r="B99" s="19"/>
      <c r="C99" s="25"/>
      <c r="D99" s="32" t="e">
        <f>#REF!</f>
        <v>#REF!</v>
      </c>
      <c r="E99" s="32" t="e">
        <f>#REF!</f>
        <v>#REF!</v>
      </c>
      <c r="F99" s="32"/>
      <c r="G99" s="32"/>
      <c r="H99" s="32"/>
      <c r="I99" s="32" t="e">
        <f>#REF!</f>
        <v>#REF!</v>
      </c>
      <c r="J99" s="32" t="s">
        <v>52</v>
      </c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59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48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55</v>
      </c>
      <c r="B102" s="19"/>
      <c r="C102" s="25"/>
      <c r="D102" s="32" t="e">
        <f>#REF!</f>
        <v>#REF!</v>
      </c>
      <c r="E102" s="32" t="e">
        <f>#REF!</f>
        <v>#REF!</v>
      </c>
      <c r="F102" s="32"/>
      <c r="G102" s="32"/>
      <c r="H102" s="32"/>
      <c r="I102" s="30" t="e">
        <f>#REF!</f>
        <v>#REF!</v>
      </c>
      <c r="J102" s="32" t="s">
        <v>50</v>
      </c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56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1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0</v>
      </c>
      <c r="B105" s="19"/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68</v>
      </c>
      <c r="B106" s="19"/>
      <c r="C106" s="25"/>
      <c r="D106" s="32" t="e">
        <f>#REF!</f>
        <v>#REF!</v>
      </c>
      <c r="E106" s="32" t="e">
        <f>#REF!</f>
        <v>#REF!</v>
      </c>
      <c r="F106" s="32"/>
      <c r="G106" s="32"/>
      <c r="H106" s="32"/>
      <c r="I106" s="30" t="e">
        <f>#REF!</f>
        <v>#REF!</v>
      </c>
      <c r="J106" s="32" t="s">
        <v>51</v>
      </c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69</v>
      </c>
      <c r="B107" s="19"/>
      <c r="C107" s="25"/>
      <c r="D107" s="32"/>
      <c r="E107" s="32"/>
      <c r="F107" s="32"/>
      <c r="G107" s="32"/>
      <c r="H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1</v>
      </c>
      <c r="B108" s="19"/>
      <c r="C108" s="2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2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70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3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71</v>
      </c>
      <c r="B112" s="19"/>
      <c r="C112" s="25"/>
      <c r="D112" s="32" t="e">
        <f>#REF!</f>
        <v>#REF!</v>
      </c>
      <c r="E112" s="32" t="e">
        <f>#REF!</f>
        <v>#REF!</v>
      </c>
      <c r="F112" s="32"/>
      <c r="G112" s="32"/>
      <c r="H112" s="32"/>
      <c r="I112" s="30" t="e">
        <f>#REF!</f>
        <v>#REF!</v>
      </c>
      <c r="J112" s="32" t="s">
        <v>52</v>
      </c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49</v>
      </c>
      <c r="B113" s="19"/>
      <c r="C113" s="25"/>
      <c r="D113" s="32"/>
      <c r="E113" s="32"/>
      <c r="F113" s="32"/>
      <c r="G113" s="32"/>
      <c r="H113" s="32"/>
      <c r="J113" s="32"/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60</v>
      </c>
      <c r="B114" s="19"/>
      <c r="C114" s="25"/>
      <c r="D114" s="32" t="e">
        <f>#REF!</f>
        <v>#REF!</v>
      </c>
      <c r="E114" s="32" t="e">
        <f>#REF!</f>
        <v>#REF!</v>
      </c>
      <c r="F114" s="32"/>
      <c r="G114" s="32"/>
      <c r="H114" s="32"/>
      <c r="I114" s="30" t="e">
        <f>#REF!</f>
        <v>#REF!</v>
      </c>
      <c r="J114" s="32" t="s">
        <v>4</v>
      </c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61</v>
      </c>
      <c r="B115" s="19"/>
      <c r="C115" s="25"/>
      <c r="D115" s="32"/>
      <c r="E115" s="32"/>
      <c r="F115" s="32"/>
      <c r="G115" s="32"/>
      <c r="H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62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5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6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63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64</v>
      </c>
      <c r="B120" s="19"/>
      <c r="C120" s="25"/>
      <c r="D120" s="32"/>
      <c r="E120" s="32"/>
      <c r="F120" s="32"/>
      <c r="G120" s="32"/>
      <c r="H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65</v>
      </c>
      <c r="B121" s="19"/>
      <c r="C121" s="25"/>
      <c r="D121" s="32" t="e">
        <f>#REF!</f>
        <v>#REF!</v>
      </c>
      <c r="E121" s="32" t="e">
        <f>#REF!</f>
        <v>#REF!</v>
      </c>
      <c r="F121" s="32"/>
      <c r="G121" s="32"/>
      <c r="H121" s="32"/>
      <c r="I121" s="30" t="e">
        <f>#REF!</f>
        <v>#REF!</v>
      </c>
      <c r="J121" s="32" t="s">
        <v>7</v>
      </c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>
      <c r="A122" s="5" t="s">
        <v>122</v>
      </c>
      <c r="B122" s="19"/>
      <c r="C122" s="25" t="s">
        <v>172</v>
      </c>
      <c r="D122" s="32" t="s">
        <v>16</v>
      </c>
      <c r="E122" s="32" t="s">
        <v>18</v>
      </c>
      <c r="F122" s="32" t="s">
        <v>98</v>
      </c>
      <c r="G122" s="32" t="s">
        <v>97</v>
      </c>
      <c r="H122" s="32" t="s">
        <v>103</v>
      </c>
      <c r="I122" s="30" t="s">
        <v>107</v>
      </c>
      <c r="J122" s="32"/>
      <c r="K122" s="115">
        <f>K123</f>
        <v>0</v>
      </c>
      <c r="L122" s="115">
        <f>L123</f>
        <v>0</v>
      </c>
      <c r="M122" s="115" t="str">
        <f>M123</f>
        <v>62,0</v>
      </c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5" t="s">
        <v>147</v>
      </c>
      <c r="B123" s="19"/>
      <c r="C123" s="25" t="s">
        <v>172</v>
      </c>
      <c r="D123" s="32" t="s">
        <v>16</v>
      </c>
      <c r="E123" s="32" t="s">
        <v>18</v>
      </c>
      <c r="F123" s="32" t="s">
        <v>98</v>
      </c>
      <c r="G123" s="32" t="s">
        <v>97</v>
      </c>
      <c r="H123" s="32" t="s">
        <v>103</v>
      </c>
      <c r="I123" s="30" t="s">
        <v>109</v>
      </c>
      <c r="J123" s="32"/>
      <c r="K123" s="115">
        <f>K125</f>
        <v>0</v>
      </c>
      <c r="L123" s="115">
        <f>L125</f>
        <v>0</v>
      </c>
      <c r="M123" s="115" t="str">
        <f>M125</f>
        <v>62,0</v>
      </c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5" t="s">
        <v>137</v>
      </c>
      <c r="B124" s="19"/>
      <c r="C124" s="25"/>
      <c r="D124" s="32"/>
      <c r="E124" s="32"/>
      <c r="F124" s="32"/>
      <c r="G124" s="32"/>
      <c r="H124" s="32"/>
      <c r="J124" s="32"/>
      <c r="K124" s="115"/>
      <c r="L124" s="115"/>
      <c r="M124" s="115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5" t="s">
        <v>138</v>
      </c>
      <c r="B125" s="19"/>
      <c r="C125" s="25" t="s">
        <v>172</v>
      </c>
      <c r="D125" s="32" t="s">
        <v>16</v>
      </c>
      <c r="E125" s="32" t="s">
        <v>18</v>
      </c>
      <c r="F125" s="32" t="s">
        <v>98</v>
      </c>
      <c r="G125" s="32" t="s">
        <v>97</v>
      </c>
      <c r="H125" s="32" t="s">
        <v>103</v>
      </c>
      <c r="I125" s="30" t="s">
        <v>109</v>
      </c>
      <c r="J125" s="32" t="s">
        <v>139</v>
      </c>
      <c r="K125" s="115">
        <v>0</v>
      </c>
      <c r="L125" s="115">
        <v>0</v>
      </c>
      <c r="M125" s="115" t="s">
        <v>230</v>
      </c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96" t="s">
        <v>81</v>
      </c>
      <c r="B126" s="19"/>
      <c r="C126" s="93" t="s">
        <v>172</v>
      </c>
      <c r="D126" s="33" t="s">
        <v>21</v>
      </c>
      <c r="E126" s="33"/>
      <c r="F126" s="33"/>
      <c r="G126" s="33"/>
      <c r="H126" s="33"/>
      <c r="J126" s="32"/>
      <c r="K126" s="109">
        <f>K127+K161</f>
        <v>2891</v>
      </c>
      <c r="L126" s="109">
        <f>L127+L161</f>
        <v>2185.2</v>
      </c>
      <c r="M126" s="109">
        <f>M161+M147</f>
        <v>2198.1</v>
      </c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96" t="s">
        <v>82</v>
      </c>
      <c r="B127" s="19"/>
      <c r="C127" s="93" t="s">
        <v>172</v>
      </c>
      <c r="D127" s="33" t="s">
        <v>21</v>
      </c>
      <c r="E127" s="33" t="s">
        <v>83</v>
      </c>
      <c r="F127" s="33"/>
      <c r="G127" s="33"/>
      <c r="H127" s="33"/>
      <c r="J127" s="32"/>
      <c r="K127" s="109">
        <f>K130</f>
        <v>2875</v>
      </c>
      <c r="L127" s="109">
        <f>L130</f>
        <v>2169.2</v>
      </c>
      <c r="M127" s="109">
        <f>M130</f>
        <v>0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101</v>
      </c>
      <c r="B128" s="19"/>
      <c r="C128" s="93"/>
      <c r="D128" s="33"/>
      <c r="E128" s="33"/>
      <c r="F128" s="33"/>
      <c r="G128" s="33"/>
      <c r="H128" s="33"/>
      <c r="J128" s="32"/>
      <c r="K128" s="108"/>
      <c r="L128" s="32"/>
      <c r="M128" s="33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268</v>
      </c>
      <c r="B129" s="19"/>
      <c r="C129" s="93"/>
      <c r="D129" s="33"/>
      <c r="E129" s="33"/>
      <c r="F129" s="33"/>
      <c r="G129" s="33"/>
      <c r="H129" s="33"/>
      <c r="J129" s="32"/>
      <c r="K129" s="108"/>
      <c r="L129" s="32"/>
      <c r="M129" s="33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267</v>
      </c>
      <c r="B130" s="19"/>
      <c r="C130" s="78" t="s">
        <v>172</v>
      </c>
      <c r="D130" s="32" t="s">
        <v>21</v>
      </c>
      <c r="E130" s="32" t="s">
        <v>83</v>
      </c>
      <c r="F130" s="32" t="s">
        <v>14</v>
      </c>
      <c r="G130" s="32" t="s">
        <v>99</v>
      </c>
      <c r="H130" s="32" t="s">
        <v>103</v>
      </c>
      <c r="I130" s="32" t="s">
        <v>107</v>
      </c>
      <c r="J130" s="32"/>
      <c r="K130" s="108">
        <f>K133</f>
        <v>2875</v>
      </c>
      <c r="L130" s="108">
        <f>L133</f>
        <v>2169.2</v>
      </c>
      <c r="M130" s="108">
        <f>M133</f>
        <v>0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148</v>
      </c>
      <c r="B131" s="19"/>
      <c r="C131" s="78"/>
      <c r="D131" s="32"/>
      <c r="E131" s="32"/>
      <c r="F131" s="32"/>
      <c r="G131" s="32"/>
      <c r="H131" s="32"/>
      <c r="I131" s="32"/>
      <c r="J131" s="32"/>
      <c r="K131" s="108"/>
      <c r="L131" s="108"/>
      <c r="M131" s="108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149</v>
      </c>
      <c r="B132" s="19"/>
      <c r="C132" s="78"/>
      <c r="D132" s="32"/>
      <c r="E132" s="32"/>
      <c r="F132" s="32"/>
      <c r="G132" s="32"/>
      <c r="H132" s="32"/>
      <c r="I132" s="32"/>
      <c r="J132" s="32"/>
      <c r="K132" s="108"/>
      <c r="L132" s="108"/>
      <c r="M132" s="108"/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28" t="s">
        <v>150</v>
      </c>
      <c r="B133" s="19"/>
      <c r="C133" s="78" t="s">
        <v>172</v>
      </c>
      <c r="D133" s="32" t="s">
        <v>21</v>
      </c>
      <c r="E133" s="32" t="s">
        <v>83</v>
      </c>
      <c r="F133" s="32" t="s">
        <v>14</v>
      </c>
      <c r="G133" s="32" t="s">
        <v>99</v>
      </c>
      <c r="H133" s="32" t="s">
        <v>14</v>
      </c>
      <c r="I133" s="32" t="s">
        <v>107</v>
      </c>
      <c r="J133" s="32"/>
      <c r="K133" s="108">
        <f>K135+K140+K144</f>
        <v>2875</v>
      </c>
      <c r="L133" s="108">
        <f>L135+L140+L144</f>
        <v>2169.2</v>
      </c>
      <c r="M133" s="108">
        <f>M135+M140+M144</f>
        <v>0</v>
      </c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151</v>
      </c>
      <c r="B134" s="19"/>
      <c r="D134" s="1"/>
      <c r="E134" s="1"/>
      <c r="F134" s="1"/>
      <c r="G134" s="1"/>
      <c r="H134" s="1"/>
      <c r="I134" s="1"/>
      <c r="J134" s="1"/>
      <c r="K134" s="112"/>
      <c r="L134" s="112"/>
      <c r="M134" s="112"/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152</v>
      </c>
      <c r="B135" s="19"/>
      <c r="C135" s="78" t="s">
        <v>172</v>
      </c>
      <c r="D135" s="32" t="s">
        <v>21</v>
      </c>
      <c r="E135" s="32" t="s">
        <v>83</v>
      </c>
      <c r="F135" s="32" t="s">
        <v>14</v>
      </c>
      <c r="G135" s="32" t="s">
        <v>99</v>
      </c>
      <c r="H135" s="32" t="s">
        <v>14</v>
      </c>
      <c r="I135" s="30" t="s">
        <v>110</v>
      </c>
      <c r="J135" s="32"/>
      <c r="K135" s="108">
        <f>K137</f>
        <v>1629</v>
      </c>
      <c r="L135" s="108">
        <f>L137</f>
        <v>923.2</v>
      </c>
      <c r="M135" s="108">
        <f>M137</f>
        <v>0</v>
      </c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5" t="s">
        <v>137</v>
      </c>
      <c r="B136" s="19"/>
      <c r="C136" s="25"/>
      <c r="D136" s="32"/>
      <c r="E136" s="32"/>
      <c r="F136" s="32"/>
      <c r="G136" s="32"/>
      <c r="H136" s="32"/>
      <c r="J136" s="32"/>
      <c r="K136" s="108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5" t="s">
        <v>138</v>
      </c>
      <c r="B137" s="19"/>
      <c r="C137" s="78" t="s">
        <v>172</v>
      </c>
      <c r="D137" s="32" t="s">
        <v>21</v>
      </c>
      <c r="E137" s="32" t="s">
        <v>83</v>
      </c>
      <c r="F137" s="32" t="s">
        <v>14</v>
      </c>
      <c r="G137" s="32" t="s">
        <v>99</v>
      </c>
      <c r="H137" s="32" t="s">
        <v>14</v>
      </c>
      <c r="I137" s="30" t="s">
        <v>110</v>
      </c>
      <c r="J137" s="32" t="s">
        <v>139</v>
      </c>
      <c r="K137" s="108">
        <v>1629</v>
      </c>
      <c r="L137" s="108">
        <v>923.2</v>
      </c>
      <c r="M137" s="108">
        <v>0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28" t="s">
        <v>153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28" t="s">
        <v>154</v>
      </c>
      <c r="B139" s="19"/>
      <c r="C139" s="25"/>
      <c r="D139" s="32"/>
      <c r="E139" s="32"/>
      <c r="F139" s="32"/>
      <c r="G139" s="32"/>
      <c r="H139" s="32"/>
      <c r="J139" s="32"/>
      <c r="K139" s="32"/>
      <c r="L139" s="108"/>
      <c r="M139" s="108"/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84</v>
      </c>
      <c r="B140" s="19"/>
      <c r="C140" s="78" t="s">
        <v>172</v>
      </c>
      <c r="D140" s="32" t="s">
        <v>21</v>
      </c>
      <c r="E140" s="32" t="s">
        <v>83</v>
      </c>
      <c r="F140" s="32" t="s">
        <v>14</v>
      </c>
      <c r="G140" s="32" t="s">
        <v>99</v>
      </c>
      <c r="H140" s="32" t="s">
        <v>14</v>
      </c>
      <c r="I140" s="30" t="s">
        <v>180</v>
      </c>
      <c r="J140" s="32"/>
      <c r="K140" s="115">
        <f>K142</f>
        <v>63</v>
      </c>
      <c r="L140" s="108">
        <f>L142</f>
        <v>63</v>
      </c>
      <c r="M140" s="108">
        <f>M142</f>
        <v>0</v>
      </c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5" t="s">
        <v>137</v>
      </c>
      <c r="B141" s="19"/>
      <c r="C141" s="25"/>
      <c r="D141" s="32"/>
      <c r="E141" s="32"/>
      <c r="F141" s="32"/>
      <c r="G141" s="32"/>
      <c r="H141" s="32"/>
      <c r="J141" s="32"/>
      <c r="K141" s="115"/>
      <c r="L141" s="108"/>
      <c r="M141" s="108"/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138</v>
      </c>
      <c r="B142" s="19"/>
      <c r="C142" s="78" t="s">
        <v>172</v>
      </c>
      <c r="D142" s="32" t="s">
        <v>21</v>
      </c>
      <c r="E142" s="32" t="s">
        <v>83</v>
      </c>
      <c r="F142" s="32" t="s">
        <v>14</v>
      </c>
      <c r="G142" s="32" t="s">
        <v>99</v>
      </c>
      <c r="H142" s="32" t="s">
        <v>14</v>
      </c>
      <c r="I142" s="30" t="s">
        <v>180</v>
      </c>
      <c r="J142" s="32" t="s">
        <v>139</v>
      </c>
      <c r="K142" s="115">
        <v>63</v>
      </c>
      <c r="L142" s="108">
        <v>63</v>
      </c>
      <c r="M142" s="108">
        <v>0</v>
      </c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28" t="s">
        <v>178</v>
      </c>
      <c r="B143" s="19"/>
      <c r="C143" s="25"/>
      <c r="D143" s="32"/>
      <c r="E143" s="32"/>
      <c r="F143" s="32"/>
      <c r="G143" s="32"/>
      <c r="H143" s="32"/>
      <c r="J143" s="32"/>
      <c r="K143" s="32"/>
      <c r="L143" s="108"/>
      <c r="M143" s="108"/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8" t="s">
        <v>179</v>
      </c>
      <c r="B144" s="19"/>
      <c r="C144" s="78" t="s">
        <v>172</v>
      </c>
      <c r="D144" s="32" t="s">
        <v>21</v>
      </c>
      <c r="E144" s="32" t="s">
        <v>83</v>
      </c>
      <c r="F144" s="32" t="s">
        <v>14</v>
      </c>
      <c r="G144" s="32" t="s">
        <v>99</v>
      </c>
      <c r="H144" s="32" t="s">
        <v>14</v>
      </c>
      <c r="I144" s="30" t="s">
        <v>130</v>
      </c>
      <c r="J144" s="32"/>
      <c r="K144" s="115">
        <f>K146</f>
        <v>1183</v>
      </c>
      <c r="L144" s="115">
        <f>L146</f>
        <v>1183</v>
      </c>
      <c r="M144" s="115">
        <f>M146</f>
        <v>0</v>
      </c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5" t="s">
        <v>137</v>
      </c>
      <c r="B145" s="19"/>
      <c r="C145" s="25"/>
      <c r="D145" s="32"/>
      <c r="E145" s="32"/>
      <c r="F145" s="32"/>
      <c r="G145" s="32"/>
      <c r="H145" s="32"/>
      <c r="J145" s="32"/>
      <c r="K145" s="115"/>
      <c r="L145" s="115"/>
      <c r="M145" s="115"/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5" t="s">
        <v>138</v>
      </c>
      <c r="B146" s="19"/>
      <c r="C146" s="78" t="s">
        <v>172</v>
      </c>
      <c r="D146" s="32" t="s">
        <v>21</v>
      </c>
      <c r="E146" s="32" t="s">
        <v>83</v>
      </c>
      <c r="F146" s="32" t="s">
        <v>14</v>
      </c>
      <c r="G146" s="32" t="s">
        <v>99</v>
      </c>
      <c r="H146" s="32" t="s">
        <v>14</v>
      </c>
      <c r="I146" s="30" t="s">
        <v>130</v>
      </c>
      <c r="J146" s="32" t="s">
        <v>139</v>
      </c>
      <c r="K146" s="115">
        <v>1183</v>
      </c>
      <c r="L146" s="115">
        <v>1183</v>
      </c>
      <c r="M146" s="115">
        <v>0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122</v>
      </c>
      <c r="B147" s="19"/>
      <c r="C147" s="78" t="s">
        <v>172</v>
      </c>
      <c r="D147" s="32" t="s">
        <v>21</v>
      </c>
      <c r="E147" s="32" t="s">
        <v>83</v>
      </c>
      <c r="F147" s="32" t="s">
        <v>93</v>
      </c>
      <c r="G147" s="32" t="s">
        <v>97</v>
      </c>
      <c r="H147" s="32" t="s">
        <v>103</v>
      </c>
      <c r="I147" s="30" t="s">
        <v>107</v>
      </c>
      <c r="J147" s="32"/>
      <c r="K147" s="115">
        <f>K149+K154+K158</f>
        <v>0</v>
      </c>
      <c r="L147" s="115">
        <f>L149+L154+L158</f>
        <v>0</v>
      </c>
      <c r="M147" s="115">
        <f>M149+M154+M158</f>
        <v>2182.1</v>
      </c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28" t="s">
        <v>151</v>
      </c>
      <c r="B148" s="19"/>
      <c r="C148" s="78"/>
      <c r="D148" s="32"/>
      <c r="E148" s="32"/>
      <c r="F148" s="32"/>
      <c r="G148" s="32"/>
      <c r="H148" s="32"/>
      <c r="J148" s="32"/>
      <c r="K148" s="115"/>
      <c r="L148" s="115"/>
      <c r="M148" s="115"/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28" t="s">
        <v>152</v>
      </c>
      <c r="B149" s="19"/>
      <c r="C149" s="78" t="s">
        <v>172</v>
      </c>
      <c r="D149" s="32" t="s">
        <v>21</v>
      </c>
      <c r="E149" s="32" t="s">
        <v>83</v>
      </c>
      <c r="F149" s="32" t="s">
        <v>93</v>
      </c>
      <c r="G149" s="32" t="s">
        <v>97</v>
      </c>
      <c r="H149" s="32" t="s">
        <v>103</v>
      </c>
      <c r="I149" s="30" t="s">
        <v>110</v>
      </c>
      <c r="J149" s="32"/>
      <c r="K149" s="115">
        <f>K151</f>
        <v>0</v>
      </c>
      <c r="L149" s="115">
        <f>L151</f>
        <v>0</v>
      </c>
      <c r="M149" s="115">
        <f>M151</f>
        <v>936.1</v>
      </c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5" t="s">
        <v>137</v>
      </c>
      <c r="B150" s="19"/>
      <c r="C150" s="78"/>
      <c r="D150" s="32"/>
      <c r="E150" s="32"/>
      <c r="F150" s="32"/>
      <c r="G150" s="32"/>
      <c r="H150" s="32"/>
      <c r="J150" s="32"/>
      <c r="K150" s="115"/>
      <c r="L150" s="115"/>
      <c r="M150" s="115"/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5" t="s">
        <v>138</v>
      </c>
      <c r="B151" s="19"/>
      <c r="C151" s="78" t="s">
        <v>172</v>
      </c>
      <c r="D151" s="32" t="s">
        <v>21</v>
      </c>
      <c r="E151" s="32" t="s">
        <v>83</v>
      </c>
      <c r="F151" s="32" t="s">
        <v>93</v>
      </c>
      <c r="G151" s="32" t="s">
        <v>97</v>
      </c>
      <c r="H151" s="32" t="s">
        <v>103</v>
      </c>
      <c r="I151" s="30" t="s">
        <v>110</v>
      </c>
      <c r="J151" s="32" t="s">
        <v>139</v>
      </c>
      <c r="K151" s="115">
        <v>0</v>
      </c>
      <c r="L151" s="115">
        <v>0</v>
      </c>
      <c r="M151" s="115">
        <v>936.1</v>
      </c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28" t="s">
        <v>153</v>
      </c>
      <c r="B152" s="19"/>
      <c r="C152" s="78"/>
      <c r="D152" s="32"/>
      <c r="E152" s="32"/>
      <c r="F152" s="32"/>
      <c r="G152" s="32"/>
      <c r="H152" s="32"/>
      <c r="J152" s="32"/>
      <c r="K152" s="115"/>
      <c r="L152" s="115"/>
      <c r="M152" s="115"/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28" t="s">
        <v>154</v>
      </c>
      <c r="B153" s="19"/>
      <c r="C153" s="78"/>
      <c r="D153" s="32"/>
      <c r="E153" s="32"/>
      <c r="F153" s="32"/>
      <c r="G153" s="32"/>
      <c r="H153" s="32"/>
      <c r="J153" s="32"/>
      <c r="K153" s="115"/>
      <c r="L153" s="115"/>
      <c r="M153" s="115"/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4.25" customHeight="1">
      <c r="A154" s="28" t="s">
        <v>84</v>
      </c>
      <c r="B154" s="19"/>
      <c r="C154" s="78" t="s">
        <v>172</v>
      </c>
      <c r="D154" s="32" t="s">
        <v>21</v>
      </c>
      <c r="E154" s="32" t="s">
        <v>83</v>
      </c>
      <c r="F154" s="32" t="s">
        <v>93</v>
      </c>
      <c r="G154" s="32" t="s">
        <v>97</v>
      </c>
      <c r="H154" s="32" t="s">
        <v>103</v>
      </c>
      <c r="I154" s="30" t="s">
        <v>180</v>
      </c>
      <c r="J154" s="32"/>
      <c r="K154" s="115">
        <f>K156</f>
        <v>0</v>
      </c>
      <c r="L154" s="115">
        <f>L156</f>
        <v>0</v>
      </c>
      <c r="M154" s="115">
        <f>M156</f>
        <v>63</v>
      </c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4.25" customHeight="1">
      <c r="A155" s="5" t="s">
        <v>137</v>
      </c>
      <c r="B155" s="19"/>
      <c r="C155" s="78"/>
      <c r="D155" s="32"/>
      <c r="E155" s="32"/>
      <c r="F155" s="32"/>
      <c r="G155" s="32"/>
      <c r="H155" s="32"/>
      <c r="J155" s="32"/>
      <c r="K155" s="115"/>
      <c r="L155" s="115"/>
      <c r="M155" s="115"/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4.25" customHeight="1">
      <c r="A156" s="5" t="s">
        <v>138</v>
      </c>
      <c r="B156" s="19"/>
      <c r="C156" s="78" t="s">
        <v>172</v>
      </c>
      <c r="D156" s="32" t="s">
        <v>21</v>
      </c>
      <c r="E156" s="32" t="s">
        <v>83</v>
      </c>
      <c r="F156" s="32" t="s">
        <v>93</v>
      </c>
      <c r="G156" s="32" t="s">
        <v>97</v>
      </c>
      <c r="H156" s="32" t="s">
        <v>103</v>
      </c>
      <c r="I156" s="30" t="s">
        <v>180</v>
      </c>
      <c r="J156" s="32" t="s">
        <v>139</v>
      </c>
      <c r="K156" s="115">
        <v>0</v>
      </c>
      <c r="L156" s="115">
        <v>0</v>
      </c>
      <c r="M156" s="115">
        <v>63</v>
      </c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4.25" customHeight="1">
      <c r="A157" s="28" t="s">
        <v>178</v>
      </c>
      <c r="B157" s="19"/>
      <c r="C157" s="78"/>
      <c r="D157" s="32"/>
      <c r="E157" s="32"/>
      <c r="F157" s="32"/>
      <c r="G157" s="32"/>
      <c r="H157" s="32"/>
      <c r="J157" s="32"/>
      <c r="K157" s="115"/>
      <c r="L157" s="115"/>
      <c r="M157" s="115"/>
      <c r="N157" s="56"/>
      <c r="O157" s="56"/>
      <c r="P157" s="50"/>
      <c r="Q157" s="40"/>
      <c r="R157" s="40"/>
      <c r="S157" s="40"/>
      <c r="T157" s="40"/>
      <c r="U157" s="40"/>
      <c r="V157" s="40"/>
      <c r="W157" s="35"/>
    </row>
    <row r="158" spans="1:23" ht="14.25" customHeight="1">
      <c r="A158" s="28" t="s">
        <v>179</v>
      </c>
      <c r="B158" s="19"/>
      <c r="C158" s="78" t="s">
        <v>172</v>
      </c>
      <c r="D158" s="32" t="s">
        <v>21</v>
      </c>
      <c r="E158" s="32" t="s">
        <v>83</v>
      </c>
      <c r="F158" s="32" t="s">
        <v>93</v>
      </c>
      <c r="G158" s="32" t="s">
        <v>97</v>
      </c>
      <c r="H158" s="32" t="s">
        <v>103</v>
      </c>
      <c r="I158" s="30" t="s">
        <v>130</v>
      </c>
      <c r="J158" s="32"/>
      <c r="K158" s="115">
        <f>K160</f>
        <v>0</v>
      </c>
      <c r="L158" s="115">
        <f>L160</f>
        <v>0</v>
      </c>
      <c r="M158" s="115">
        <f>M160</f>
        <v>1183</v>
      </c>
      <c r="N158" s="56"/>
      <c r="O158" s="56"/>
      <c r="P158" s="50"/>
      <c r="Q158" s="40"/>
      <c r="R158" s="40"/>
      <c r="S158" s="40"/>
      <c r="T158" s="40"/>
      <c r="U158" s="40"/>
      <c r="V158" s="40"/>
      <c r="W158" s="35"/>
    </row>
    <row r="159" spans="1:23" ht="14.25" customHeight="1">
      <c r="A159" s="5" t="s">
        <v>137</v>
      </c>
      <c r="B159" s="19"/>
      <c r="C159" s="78"/>
      <c r="D159" s="32"/>
      <c r="E159" s="32"/>
      <c r="F159" s="32"/>
      <c r="G159" s="32"/>
      <c r="H159" s="32"/>
      <c r="J159" s="32"/>
      <c r="K159" s="115"/>
      <c r="L159" s="115"/>
      <c r="M159" s="115"/>
      <c r="N159" s="56"/>
      <c r="O159" s="56"/>
      <c r="P159" s="50"/>
      <c r="Q159" s="40"/>
      <c r="R159" s="40"/>
      <c r="S159" s="40"/>
      <c r="T159" s="40"/>
      <c r="U159" s="40"/>
      <c r="V159" s="40"/>
      <c r="W159" s="35"/>
    </row>
    <row r="160" spans="1:23" ht="14.25" customHeight="1">
      <c r="A160" s="5" t="s">
        <v>138</v>
      </c>
      <c r="B160" s="19"/>
      <c r="C160" s="78" t="s">
        <v>172</v>
      </c>
      <c r="D160" s="32" t="s">
        <v>21</v>
      </c>
      <c r="E160" s="32" t="s">
        <v>83</v>
      </c>
      <c r="F160" s="32" t="s">
        <v>93</v>
      </c>
      <c r="G160" s="32" t="s">
        <v>97</v>
      </c>
      <c r="H160" s="32" t="s">
        <v>103</v>
      </c>
      <c r="I160" s="30" t="s">
        <v>130</v>
      </c>
      <c r="J160" s="32" t="s">
        <v>139</v>
      </c>
      <c r="K160" s="115">
        <v>0</v>
      </c>
      <c r="L160" s="115">
        <v>0</v>
      </c>
      <c r="M160" s="115">
        <v>1183</v>
      </c>
      <c r="N160" s="56"/>
      <c r="O160" s="56"/>
      <c r="P160" s="50"/>
      <c r="Q160" s="40"/>
      <c r="R160" s="40"/>
      <c r="S160" s="40"/>
      <c r="T160" s="40"/>
      <c r="U160" s="40"/>
      <c r="V160" s="40"/>
      <c r="W160" s="35"/>
    </row>
    <row r="161" spans="1:23" ht="14.25" customHeight="1">
      <c r="A161" s="65" t="s">
        <v>199</v>
      </c>
      <c r="B161" s="19"/>
      <c r="C161" s="93" t="s">
        <v>172</v>
      </c>
      <c r="D161" s="33" t="s">
        <v>21</v>
      </c>
      <c r="E161" s="33" t="s">
        <v>218</v>
      </c>
      <c r="F161" s="33"/>
      <c r="G161" s="33"/>
      <c r="H161" s="33"/>
      <c r="I161" s="33"/>
      <c r="J161" s="33"/>
      <c r="K161" s="117">
        <f>K164</f>
        <v>16</v>
      </c>
      <c r="L161" s="117">
        <f>L164</f>
        <v>16</v>
      </c>
      <c r="M161" s="117">
        <f>M164</f>
        <v>16</v>
      </c>
      <c r="N161" s="56"/>
      <c r="O161" s="56"/>
      <c r="P161" s="50"/>
      <c r="Q161" s="40"/>
      <c r="R161" s="40"/>
      <c r="S161" s="40"/>
      <c r="T161" s="40"/>
      <c r="U161" s="40"/>
      <c r="V161" s="40"/>
      <c r="W161" s="35"/>
    </row>
    <row r="162" spans="1:23" ht="14.25" customHeight="1">
      <c r="A162" s="65" t="s">
        <v>200</v>
      </c>
      <c r="B162" s="19"/>
      <c r="C162" s="78"/>
      <c r="D162" s="32"/>
      <c r="E162" s="32"/>
      <c r="F162" s="32"/>
      <c r="G162" s="32"/>
      <c r="H162" s="32"/>
      <c r="J162" s="32"/>
      <c r="K162" s="115"/>
      <c r="L162" s="115"/>
      <c r="M162" s="115"/>
      <c r="N162" s="56"/>
      <c r="O162" s="56"/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>
      <c r="A163" s="65" t="s">
        <v>269</v>
      </c>
      <c r="B163" s="19"/>
      <c r="C163" s="78"/>
      <c r="D163" s="32"/>
      <c r="E163" s="32"/>
      <c r="F163" s="32"/>
      <c r="G163" s="32"/>
      <c r="H163" s="32"/>
      <c r="J163" s="32"/>
      <c r="K163" s="115"/>
      <c r="L163" s="115"/>
      <c r="M163" s="115"/>
      <c r="N163" s="56"/>
      <c r="O163" s="56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>
      <c r="A164" s="65" t="s">
        <v>270</v>
      </c>
      <c r="B164" s="19"/>
      <c r="C164" s="93" t="s">
        <v>172</v>
      </c>
      <c r="D164" s="33" t="s">
        <v>21</v>
      </c>
      <c r="E164" s="33" t="s">
        <v>218</v>
      </c>
      <c r="F164" s="33" t="s">
        <v>15</v>
      </c>
      <c r="G164" s="33" t="s">
        <v>99</v>
      </c>
      <c r="H164" s="33" t="s">
        <v>99</v>
      </c>
      <c r="I164" s="33" t="s">
        <v>107</v>
      </c>
      <c r="J164" s="33"/>
      <c r="K164" s="117">
        <f>K166+K175+K183</f>
        <v>16</v>
      </c>
      <c r="L164" s="117">
        <f>L166+L175+L183</f>
        <v>16</v>
      </c>
      <c r="M164" s="117">
        <f>M166+M175+M183</f>
        <v>16</v>
      </c>
      <c r="N164" s="56"/>
      <c r="O164" s="56"/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>
      <c r="A165" s="65" t="s">
        <v>217</v>
      </c>
      <c r="B165" s="19"/>
      <c r="C165" s="93"/>
      <c r="D165" s="33"/>
      <c r="E165" s="33"/>
      <c r="F165" s="33"/>
      <c r="G165" s="33"/>
      <c r="H165" s="33"/>
      <c r="I165" s="33"/>
      <c r="J165" s="33"/>
      <c r="K165" s="117"/>
      <c r="L165" s="117"/>
      <c r="M165" s="117"/>
      <c r="N165" s="56"/>
      <c r="O165" s="56"/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>
      <c r="A166" s="65" t="s">
        <v>271</v>
      </c>
      <c r="B166" s="19"/>
      <c r="C166" s="93" t="s">
        <v>172</v>
      </c>
      <c r="D166" s="33" t="s">
        <v>21</v>
      </c>
      <c r="E166" s="33" t="s">
        <v>218</v>
      </c>
      <c r="F166" s="33" t="s">
        <v>15</v>
      </c>
      <c r="G166" s="33" t="s">
        <v>99</v>
      </c>
      <c r="H166" s="33" t="s">
        <v>15</v>
      </c>
      <c r="I166" s="33" t="s">
        <v>107</v>
      </c>
      <c r="J166" s="33"/>
      <c r="K166" s="117">
        <f>K171</f>
        <v>1</v>
      </c>
      <c r="L166" s="117">
        <f>L171</f>
        <v>1</v>
      </c>
      <c r="M166" s="117">
        <f>M171</f>
        <v>1</v>
      </c>
      <c r="N166" s="56"/>
      <c r="O166" s="56"/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>
      <c r="A167" s="5" t="s">
        <v>201</v>
      </c>
      <c r="B167" s="19"/>
      <c r="C167" s="78"/>
      <c r="D167" s="32"/>
      <c r="E167" s="32"/>
      <c r="F167" s="32"/>
      <c r="G167" s="32"/>
      <c r="H167" s="32"/>
      <c r="J167" s="32"/>
      <c r="K167" s="115"/>
      <c r="L167" s="115"/>
      <c r="M167" s="115"/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>
      <c r="A168" s="5" t="s">
        <v>202</v>
      </c>
      <c r="B168" s="19"/>
      <c r="C168" s="78"/>
      <c r="D168" s="32"/>
      <c r="E168" s="32"/>
      <c r="F168" s="32"/>
      <c r="G168" s="32"/>
      <c r="H168" s="32"/>
      <c r="J168" s="32"/>
      <c r="K168" s="115"/>
      <c r="L168" s="115"/>
      <c r="M168" s="115"/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>
      <c r="A169" s="5" t="s">
        <v>203</v>
      </c>
      <c r="B169" s="19"/>
      <c r="C169" s="78"/>
      <c r="D169" s="32"/>
      <c r="E169" s="32"/>
      <c r="F169" s="32"/>
      <c r="G169" s="32"/>
      <c r="H169" s="32"/>
      <c r="J169" s="32"/>
      <c r="K169" s="115"/>
      <c r="L169" s="115"/>
      <c r="M169" s="115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>
      <c r="A170" s="5" t="s">
        <v>204</v>
      </c>
      <c r="B170" s="19"/>
      <c r="C170" s="78"/>
      <c r="D170" s="32"/>
      <c r="E170" s="32"/>
      <c r="F170" s="32"/>
      <c r="G170" s="32"/>
      <c r="H170" s="32"/>
      <c r="J170" s="32"/>
      <c r="K170" s="115"/>
      <c r="L170" s="115"/>
      <c r="M170" s="115"/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>
      <c r="A171" s="5" t="s">
        <v>205</v>
      </c>
      <c r="B171" s="19"/>
      <c r="C171" s="78" t="s">
        <v>172</v>
      </c>
      <c r="D171" s="32" t="s">
        <v>21</v>
      </c>
      <c r="E171" s="32" t="s">
        <v>218</v>
      </c>
      <c r="F171" s="32" t="s">
        <v>15</v>
      </c>
      <c r="G171" s="32" t="s">
        <v>99</v>
      </c>
      <c r="H171" s="32" t="s">
        <v>15</v>
      </c>
      <c r="I171" s="30" t="s">
        <v>221</v>
      </c>
      <c r="J171" s="32"/>
      <c r="K171" s="115">
        <f>K173</f>
        <v>1</v>
      </c>
      <c r="L171" s="115">
        <f>L173</f>
        <v>1</v>
      </c>
      <c r="M171" s="115">
        <f>M173</f>
        <v>1</v>
      </c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>
      <c r="A172" s="114" t="s">
        <v>181</v>
      </c>
      <c r="B172" s="19"/>
      <c r="C172" s="78"/>
      <c r="D172" s="32"/>
      <c r="E172" s="32"/>
      <c r="F172" s="32"/>
      <c r="G172" s="32"/>
      <c r="H172" s="32"/>
      <c r="J172" s="32"/>
      <c r="K172" s="115"/>
      <c r="L172" s="115"/>
      <c r="M172" s="115"/>
      <c r="N172" s="56"/>
      <c r="O172" s="56"/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>
      <c r="A173" s="5" t="s">
        <v>138</v>
      </c>
      <c r="B173" s="19"/>
      <c r="C173" s="78" t="s">
        <v>172</v>
      </c>
      <c r="D173" s="32" t="s">
        <v>21</v>
      </c>
      <c r="E173" s="32" t="s">
        <v>218</v>
      </c>
      <c r="F173" s="32" t="s">
        <v>15</v>
      </c>
      <c r="G173" s="32" t="s">
        <v>99</v>
      </c>
      <c r="H173" s="32" t="s">
        <v>15</v>
      </c>
      <c r="I173" s="30" t="s">
        <v>221</v>
      </c>
      <c r="J173" s="32" t="s">
        <v>139</v>
      </c>
      <c r="K173" s="115">
        <v>1</v>
      </c>
      <c r="L173" s="115">
        <v>1</v>
      </c>
      <c r="M173" s="115">
        <v>1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>
      <c r="A174" s="65" t="s">
        <v>206</v>
      </c>
      <c r="B174" s="19"/>
      <c r="C174" s="78"/>
      <c r="D174" s="32"/>
      <c r="E174" s="32"/>
      <c r="F174" s="32"/>
      <c r="G174" s="32"/>
      <c r="H174" s="32"/>
      <c r="J174" s="32"/>
      <c r="K174" s="115"/>
      <c r="L174" s="115"/>
      <c r="M174" s="115"/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>
      <c r="A175" s="65" t="s">
        <v>207</v>
      </c>
      <c r="B175" s="19"/>
      <c r="C175" s="93" t="s">
        <v>172</v>
      </c>
      <c r="D175" s="33" t="s">
        <v>21</v>
      </c>
      <c r="E175" s="33" t="s">
        <v>218</v>
      </c>
      <c r="F175" s="33" t="s">
        <v>15</v>
      </c>
      <c r="G175" s="33" t="s">
        <v>99</v>
      </c>
      <c r="H175" s="33" t="s">
        <v>16</v>
      </c>
      <c r="I175" s="33" t="s">
        <v>107</v>
      </c>
      <c r="J175" s="33"/>
      <c r="K175" s="117">
        <f>K179</f>
        <v>10</v>
      </c>
      <c r="L175" s="117">
        <f>L179</f>
        <v>10</v>
      </c>
      <c r="M175" s="117">
        <f>M179</f>
        <v>10</v>
      </c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>
      <c r="A176" s="5" t="s">
        <v>208</v>
      </c>
      <c r="B176" s="19"/>
      <c r="C176" s="78"/>
      <c r="D176" s="32"/>
      <c r="E176" s="32"/>
      <c r="F176" s="32"/>
      <c r="G176" s="32"/>
      <c r="H176" s="32"/>
      <c r="J176" s="32"/>
      <c r="K176" s="115"/>
      <c r="L176" s="115"/>
      <c r="M176" s="115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5" t="s">
        <v>209</v>
      </c>
      <c r="B177" s="19"/>
      <c r="C177" s="78"/>
      <c r="D177" s="32"/>
      <c r="E177" s="32"/>
      <c r="F177" s="32"/>
      <c r="G177" s="32"/>
      <c r="H177" s="32"/>
      <c r="J177" s="32"/>
      <c r="K177" s="115"/>
      <c r="L177" s="115"/>
      <c r="M177" s="115"/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5" t="s">
        <v>210</v>
      </c>
      <c r="B178" s="19"/>
      <c r="C178" s="78"/>
      <c r="D178" s="32"/>
      <c r="E178" s="32"/>
      <c r="F178" s="32"/>
      <c r="G178" s="32"/>
      <c r="H178" s="32"/>
      <c r="J178" s="32"/>
      <c r="K178" s="115"/>
      <c r="L178" s="115"/>
      <c r="M178" s="115"/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5" t="s">
        <v>211</v>
      </c>
      <c r="B179" s="19"/>
      <c r="C179" s="78" t="s">
        <v>172</v>
      </c>
      <c r="D179" s="32" t="s">
        <v>21</v>
      </c>
      <c r="E179" s="32" t="s">
        <v>218</v>
      </c>
      <c r="F179" s="32" t="s">
        <v>15</v>
      </c>
      <c r="G179" s="32" t="s">
        <v>99</v>
      </c>
      <c r="H179" s="32" t="s">
        <v>16</v>
      </c>
      <c r="I179" s="30" t="s">
        <v>220</v>
      </c>
      <c r="J179" s="32"/>
      <c r="K179" s="115">
        <f>K181</f>
        <v>10</v>
      </c>
      <c r="L179" s="115">
        <f>L181</f>
        <v>10</v>
      </c>
      <c r="M179" s="115">
        <f>M181</f>
        <v>10</v>
      </c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114" t="s">
        <v>181</v>
      </c>
      <c r="B180" s="19"/>
      <c r="C180" s="78"/>
      <c r="D180" s="32"/>
      <c r="E180" s="32"/>
      <c r="F180" s="32"/>
      <c r="G180" s="32"/>
      <c r="H180" s="32"/>
      <c r="J180" s="32"/>
      <c r="K180" s="115"/>
      <c r="L180" s="115"/>
      <c r="M180" s="115"/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5" t="s">
        <v>138</v>
      </c>
      <c r="B181" s="19"/>
      <c r="C181" s="78" t="s">
        <v>172</v>
      </c>
      <c r="D181" s="32" t="s">
        <v>21</v>
      </c>
      <c r="E181" s="32" t="s">
        <v>218</v>
      </c>
      <c r="F181" s="32" t="s">
        <v>15</v>
      </c>
      <c r="G181" s="32" t="s">
        <v>99</v>
      </c>
      <c r="H181" s="32" t="s">
        <v>16</v>
      </c>
      <c r="I181" s="30" t="s">
        <v>220</v>
      </c>
      <c r="J181" s="32" t="s">
        <v>139</v>
      </c>
      <c r="K181" s="115">
        <v>10</v>
      </c>
      <c r="L181" s="115">
        <v>10</v>
      </c>
      <c r="M181" s="115">
        <v>10</v>
      </c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65" t="s">
        <v>212</v>
      </c>
      <c r="B182" s="19"/>
      <c r="C182" s="78"/>
      <c r="D182" s="32"/>
      <c r="E182" s="32"/>
      <c r="F182" s="32"/>
      <c r="G182" s="32"/>
      <c r="H182" s="32"/>
      <c r="J182" s="32"/>
      <c r="K182" s="115"/>
      <c r="L182" s="115"/>
      <c r="M182" s="115"/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65" t="s">
        <v>213</v>
      </c>
      <c r="B183" s="19"/>
      <c r="C183" s="93" t="s">
        <v>172</v>
      </c>
      <c r="D183" s="33" t="s">
        <v>21</v>
      </c>
      <c r="E183" s="33" t="s">
        <v>218</v>
      </c>
      <c r="F183" s="33" t="s">
        <v>15</v>
      </c>
      <c r="G183" s="33" t="s">
        <v>99</v>
      </c>
      <c r="H183" s="33" t="s">
        <v>19</v>
      </c>
      <c r="I183" s="33" t="s">
        <v>107</v>
      </c>
      <c r="J183" s="33"/>
      <c r="K183" s="117">
        <f>K188</f>
        <v>5</v>
      </c>
      <c r="L183" s="117">
        <f>L188</f>
        <v>5</v>
      </c>
      <c r="M183" s="117">
        <f>M188</f>
        <v>5</v>
      </c>
      <c r="N183" s="56"/>
      <c r="O183" s="56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>
      <c r="A184" s="5" t="s">
        <v>214</v>
      </c>
      <c r="B184" s="19"/>
      <c r="C184" s="78"/>
      <c r="D184" s="32"/>
      <c r="E184" s="32"/>
      <c r="F184" s="32"/>
      <c r="G184" s="32"/>
      <c r="H184" s="32"/>
      <c r="J184" s="32"/>
      <c r="K184" s="115"/>
      <c r="L184" s="115"/>
      <c r="M184" s="115"/>
      <c r="N184" s="56"/>
      <c r="O184" s="56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>
      <c r="A185" s="5" t="s">
        <v>215</v>
      </c>
      <c r="B185" s="19"/>
      <c r="C185" s="78"/>
      <c r="D185" s="32"/>
      <c r="E185" s="32"/>
      <c r="F185" s="32"/>
      <c r="G185" s="32"/>
      <c r="H185" s="32"/>
      <c r="J185" s="32"/>
      <c r="K185" s="115"/>
      <c r="L185" s="115"/>
      <c r="M185" s="115"/>
      <c r="N185" s="56"/>
      <c r="O185" s="56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5" t="s">
        <v>216</v>
      </c>
      <c r="B186" s="19"/>
      <c r="C186" s="78"/>
      <c r="D186" s="32"/>
      <c r="E186" s="32"/>
      <c r="F186" s="32"/>
      <c r="G186" s="32"/>
      <c r="H186" s="32"/>
      <c r="J186" s="32"/>
      <c r="K186" s="115"/>
      <c r="L186" s="115"/>
      <c r="M186" s="115"/>
      <c r="N186" s="56"/>
      <c r="O186" s="56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272</v>
      </c>
      <c r="B187" s="19"/>
      <c r="C187" s="78"/>
      <c r="D187" s="32"/>
      <c r="E187" s="32"/>
      <c r="F187" s="32"/>
      <c r="G187" s="32"/>
      <c r="H187" s="32"/>
      <c r="J187" s="32"/>
      <c r="K187" s="115"/>
      <c r="L187" s="115"/>
      <c r="M187" s="115"/>
      <c r="N187" s="56"/>
      <c r="O187" s="56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5" t="s">
        <v>273</v>
      </c>
      <c r="B188" s="19"/>
      <c r="C188" s="78" t="s">
        <v>172</v>
      </c>
      <c r="D188" s="32" t="s">
        <v>21</v>
      </c>
      <c r="E188" s="32" t="s">
        <v>218</v>
      </c>
      <c r="F188" s="32" t="s">
        <v>15</v>
      </c>
      <c r="G188" s="32" t="s">
        <v>99</v>
      </c>
      <c r="H188" s="32" t="s">
        <v>19</v>
      </c>
      <c r="I188" s="30" t="s">
        <v>219</v>
      </c>
      <c r="J188" s="32"/>
      <c r="K188" s="115">
        <f>K190</f>
        <v>5</v>
      </c>
      <c r="L188" s="115">
        <f>L190</f>
        <v>5</v>
      </c>
      <c r="M188" s="115">
        <f>M190</f>
        <v>5</v>
      </c>
      <c r="N188" s="56"/>
      <c r="O188" s="56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114" t="s">
        <v>181</v>
      </c>
      <c r="B189" s="19"/>
      <c r="C189" s="78"/>
      <c r="D189" s="32"/>
      <c r="E189" s="32"/>
      <c r="F189" s="32"/>
      <c r="G189" s="32"/>
      <c r="H189" s="32"/>
      <c r="J189" s="32"/>
      <c r="K189" s="115"/>
      <c r="L189" s="115"/>
      <c r="M189" s="115"/>
      <c r="N189" s="56"/>
      <c r="O189" s="56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5" t="s">
        <v>138</v>
      </c>
      <c r="B190" s="19"/>
      <c r="C190" s="78" t="s">
        <v>172</v>
      </c>
      <c r="D190" s="32" t="s">
        <v>21</v>
      </c>
      <c r="E190" s="32" t="s">
        <v>218</v>
      </c>
      <c r="F190" s="32" t="s">
        <v>15</v>
      </c>
      <c r="G190" s="32" t="s">
        <v>99</v>
      </c>
      <c r="H190" s="32" t="s">
        <v>19</v>
      </c>
      <c r="I190" s="30" t="s">
        <v>219</v>
      </c>
      <c r="J190" s="32" t="s">
        <v>139</v>
      </c>
      <c r="K190" s="115">
        <v>5</v>
      </c>
      <c r="L190" s="115">
        <v>5</v>
      </c>
      <c r="M190" s="115">
        <v>5</v>
      </c>
      <c r="N190" s="56"/>
      <c r="O190" s="56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>
      <c r="A191" s="20" t="s">
        <v>9</v>
      </c>
      <c r="B191" s="17"/>
      <c r="C191" s="93" t="s">
        <v>172</v>
      </c>
      <c r="D191" s="14" t="s">
        <v>17</v>
      </c>
      <c r="K191" s="109">
        <f>K193+K207</f>
        <v>3547.1</v>
      </c>
      <c r="L191" s="109">
        <f>L193+L207</f>
        <v>2694</v>
      </c>
      <c r="M191" s="102">
        <f>M193+M207</f>
        <v>3109</v>
      </c>
      <c r="N191" s="18" t="e">
        <f>#REF!</f>
        <v>#REF!</v>
      </c>
      <c r="O191" s="18" t="e">
        <f>#REF!</f>
        <v>#REF!</v>
      </c>
      <c r="P191" s="51"/>
      <c r="Q191" s="16"/>
      <c r="R191" s="16"/>
      <c r="S191" s="16"/>
      <c r="T191" s="16"/>
      <c r="U191" s="16"/>
      <c r="V191" s="16"/>
      <c r="W191" s="35"/>
    </row>
    <row r="192" spans="1:23" ht="1.5" customHeight="1" hidden="1">
      <c r="A192" s="27"/>
      <c r="B192" s="17"/>
      <c r="C192" s="73"/>
      <c r="D192" s="14"/>
      <c r="E192" s="14"/>
      <c r="F192" s="14"/>
      <c r="G192" s="14"/>
      <c r="H192" s="14"/>
      <c r="I192" s="14"/>
      <c r="J192" s="14"/>
      <c r="K192" s="102"/>
      <c r="L192" s="102"/>
      <c r="M192" s="102"/>
      <c r="N192" s="10"/>
      <c r="O192" s="18"/>
      <c r="P192" s="51"/>
      <c r="Q192" s="16"/>
      <c r="R192" s="16"/>
      <c r="S192" s="16"/>
      <c r="T192" s="16"/>
      <c r="U192" s="16"/>
      <c r="V192" s="16"/>
      <c r="W192" s="35"/>
    </row>
    <row r="193" spans="1:23" ht="15.75" customHeight="1">
      <c r="A193" s="65" t="s">
        <v>174</v>
      </c>
      <c r="B193" s="17"/>
      <c r="C193" s="93" t="s">
        <v>172</v>
      </c>
      <c r="D193" s="14" t="s">
        <v>17</v>
      </c>
      <c r="E193" s="14" t="s">
        <v>15</v>
      </c>
      <c r="F193" s="14"/>
      <c r="G193" s="14"/>
      <c r="H193" s="14"/>
      <c r="I193" s="14"/>
      <c r="J193" s="14"/>
      <c r="K193" s="102">
        <f>K195</f>
        <v>320</v>
      </c>
      <c r="L193" s="102">
        <f>L195</f>
        <v>300</v>
      </c>
      <c r="M193" s="102">
        <f>M203</f>
        <v>300</v>
      </c>
      <c r="N193" s="10"/>
      <c r="O193" s="18"/>
      <c r="P193" s="51"/>
      <c r="Q193" s="16"/>
      <c r="R193" s="16"/>
      <c r="S193" s="16"/>
      <c r="T193" s="16"/>
      <c r="U193" s="16"/>
      <c r="V193" s="16"/>
      <c r="W193" s="35"/>
    </row>
    <row r="194" spans="1:23" ht="12.75" customHeight="1">
      <c r="A194" s="28" t="s">
        <v>274</v>
      </c>
      <c r="B194" s="17"/>
      <c r="C194" s="73"/>
      <c r="D194" s="14"/>
      <c r="E194" s="14"/>
      <c r="F194" s="14"/>
      <c r="G194" s="14"/>
      <c r="H194" s="14"/>
      <c r="I194" s="14"/>
      <c r="J194" s="14"/>
      <c r="K194" s="102"/>
      <c r="L194" s="102"/>
      <c r="M194" s="102"/>
      <c r="N194" s="10"/>
      <c r="O194" s="18"/>
      <c r="P194" s="51"/>
      <c r="Q194" s="16"/>
      <c r="R194" s="16"/>
      <c r="S194" s="16"/>
      <c r="T194" s="16"/>
      <c r="U194" s="16"/>
      <c r="V194" s="16"/>
      <c r="W194" s="35"/>
    </row>
    <row r="195" spans="1:23" ht="14.25" customHeight="1">
      <c r="A195" s="28" t="s">
        <v>266</v>
      </c>
      <c r="B195" s="17"/>
      <c r="C195" s="78" t="s">
        <v>172</v>
      </c>
      <c r="D195" s="32" t="s">
        <v>17</v>
      </c>
      <c r="E195" s="32" t="s">
        <v>15</v>
      </c>
      <c r="F195" s="32" t="s">
        <v>14</v>
      </c>
      <c r="G195" s="32" t="s">
        <v>99</v>
      </c>
      <c r="H195" s="32" t="s">
        <v>103</v>
      </c>
      <c r="I195" s="32" t="s">
        <v>107</v>
      </c>
      <c r="J195" s="14"/>
      <c r="K195" s="108">
        <f>K199</f>
        <v>320</v>
      </c>
      <c r="L195" s="108">
        <v>300</v>
      </c>
      <c r="M195" s="108">
        <v>0</v>
      </c>
      <c r="N195" s="10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ht="17.25" customHeight="1">
      <c r="A196" s="119" t="s">
        <v>277</v>
      </c>
      <c r="B196" s="17"/>
      <c r="N196" s="10"/>
      <c r="O196" s="18"/>
      <c r="P196" s="51"/>
      <c r="Q196" s="16"/>
      <c r="R196" s="16"/>
      <c r="S196" s="16"/>
      <c r="T196" s="16"/>
      <c r="U196" s="16"/>
      <c r="V196" s="16"/>
      <c r="W196" s="35"/>
    </row>
    <row r="197" spans="1:23" ht="15.75" customHeight="1">
      <c r="A197" s="119" t="s">
        <v>275</v>
      </c>
      <c r="B197" s="17"/>
      <c r="C197" s="78"/>
      <c r="D197" s="32"/>
      <c r="E197" s="32"/>
      <c r="F197" s="32"/>
      <c r="G197" s="32"/>
      <c r="H197" s="32"/>
      <c r="I197" s="32"/>
      <c r="J197" s="14"/>
      <c r="K197" s="115"/>
      <c r="L197" s="115"/>
      <c r="M197" s="115"/>
      <c r="N197" s="10"/>
      <c r="O197" s="18"/>
      <c r="P197" s="51"/>
      <c r="Q197" s="16"/>
      <c r="R197" s="16"/>
      <c r="S197" s="16"/>
      <c r="T197" s="16"/>
      <c r="U197" s="16"/>
      <c r="V197" s="16"/>
      <c r="W197" s="35"/>
    </row>
    <row r="198" spans="1:23" ht="15.75" customHeight="1">
      <c r="A198" s="119" t="s">
        <v>276</v>
      </c>
      <c r="B198" s="17"/>
      <c r="C198" s="78"/>
      <c r="D198" s="32"/>
      <c r="E198" s="32"/>
      <c r="F198" s="32"/>
      <c r="G198" s="32"/>
      <c r="H198" s="32"/>
      <c r="I198" s="32"/>
      <c r="J198" s="14"/>
      <c r="K198" s="115"/>
      <c r="L198" s="115"/>
      <c r="M198" s="115"/>
      <c r="N198" s="10"/>
      <c r="O198" s="18"/>
      <c r="P198" s="51"/>
      <c r="Q198" s="16"/>
      <c r="R198" s="16"/>
      <c r="S198" s="16"/>
      <c r="T198" s="16"/>
      <c r="U198" s="16"/>
      <c r="V198" s="16"/>
      <c r="W198" s="35"/>
    </row>
    <row r="199" spans="1:23" ht="14.25" customHeight="1">
      <c r="A199" s="119" t="s">
        <v>278</v>
      </c>
      <c r="B199" s="17"/>
      <c r="C199" s="78" t="s">
        <v>172</v>
      </c>
      <c r="D199" s="32" t="s">
        <v>17</v>
      </c>
      <c r="E199" s="32" t="s">
        <v>15</v>
      </c>
      <c r="F199" s="32" t="s">
        <v>14</v>
      </c>
      <c r="G199" s="32" t="s">
        <v>99</v>
      </c>
      <c r="H199" s="32" t="s">
        <v>15</v>
      </c>
      <c r="I199" s="32" t="s">
        <v>107</v>
      </c>
      <c r="J199" s="14"/>
      <c r="K199" s="115">
        <f>K201</f>
        <v>320</v>
      </c>
      <c r="L199" s="115">
        <f>L201</f>
        <v>300</v>
      </c>
      <c r="M199" s="115">
        <f>M201</f>
        <v>0</v>
      </c>
      <c r="N199" s="10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ht="16.5" customHeight="1">
      <c r="A200" s="28" t="s">
        <v>279</v>
      </c>
      <c r="B200" s="17"/>
      <c r="C200" s="73"/>
      <c r="D200" s="14"/>
      <c r="E200" s="14"/>
      <c r="F200" s="14"/>
      <c r="G200" s="14"/>
      <c r="H200" s="14"/>
      <c r="I200" s="14"/>
      <c r="J200" s="14"/>
      <c r="K200" s="102"/>
      <c r="L200" s="102"/>
      <c r="M200" s="102"/>
      <c r="N200" s="10"/>
      <c r="O200" s="18"/>
      <c r="P200" s="51"/>
      <c r="Q200" s="16"/>
      <c r="R200" s="16"/>
      <c r="S200" s="16"/>
      <c r="T200" s="16"/>
      <c r="U200" s="16"/>
      <c r="V200" s="16"/>
      <c r="W200" s="35"/>
    </row>
    <row r="201" spans="1:23" ht="16.5" customHeight="1">
      <c r="A201" s="28" t="s">
        <v>280</v>
      </c>
      <c r="B201" s="17"/>
      <c r="C201" s="78" t="s">
        <v>172</v>
      </c>
      <c r="D201" s="32" t="s">
        <v>17</v>
      </c>
      <c r="E201" s="32" t="s">
        <v>15</v>
      </c>
      <c r="F201" s="32" t="s">
        <v>14</v>
      </c>
      <c r="G201" s="32" t="s">
        <v>99</v>
      </c>
      <c r="H201" s="32" t="s">
        <v>15</v>
      </c>
      <c r="I201" s="32" t="s">
        <v>176</v>
      </c>
      <c r="J201" s="14"/>
      <c r="K201" s="108">
        <f>K202</f>
        <v>320</v>
      </c>
      <c r="L201" s="108">
        <v>300</v>
      </c>
      <c r="M201" s="108">
        <v>0</v>
      </c>
      <c r="N201" s="10"/>
      <c r="O201" s="18"/>
      <c r="P201" s="51"/>
      <c r="Q201" s="16"/>
      <c r="R201" s="16"/>
      <c r="S201" s="16"/>
      <c r="T201" s="16"/>
      <c r="U201" s="16"/>
      <c r="V201" s="16"/>
      <c r="W201" s="35"/>
    </row>
    <row r="202" spans="1:23" ht="15.75" customHeight="1">
      <c r="A202" s="28" t="s">
        <v>175</v>
      </c>
      <c r="B202" s="17"/>
      <c r="C202" s="78" t="s">
        <v>172</v>
      </c>
      <c r="D202" s="32" t="s">
        <v>17</v>
      </c>
      <c r="E202" s="32" t="s">
        <v>15</v>
      </c>
      <c r="F202" s="32" t="s">
        <v>14</v>
      </c>
      <c r="G202" s="32" t="s">
        <v>99</v>
      </c>
      <c r="H202" s="32" t="s">
        <v>15</v>
      </c>
      <c r="I202" s="32" t="s">
        <v>176</v>
      </c>
      <c r="J202" s="32" t="s">
        <v>177</v>
      </c>
      <c r="K202" s="108">
        <v>320</v>
      </c>
      <c r="L202" s="108">
        <v>300</v>
      </c>
      <c r="M202" s="108">
        <v>0</v>
      </c>
      <c r="N202" s="10"/>
      <c r="O202" s="18"/>
      <c r="P202" s="51"/>
      <c r="Q202" s="16"/>
      <c r="R202" s="16"/>
      <c r="S202" s="16"/>
      <c r="T202" s="16"/>
      <c r="U202" s="16"/>
      <c r="V202" s="16"/>
      <c r="W202" s="35"/>
    </row>
    <row r="203" spans="1:23" ht="15.75" customHeight="1">
      <c r="A203" s="5" t="s">
        <v>247</v>
      </c>
      <c r="B203" s="17"/>
      <c r="C203" s="78" t="s">
        <v>172</v>
      </c>
      <c r="D203" s="32" t="s">
        <v>17</v>
      </c>
      <c r="E203" s="32" t="s">
        <v>15</v>
      </c>
      <c r="F203" s="32" t="s">
        <v>93</v>
      </c>
      <c r="G203" s="32" t="s">
        <v>97</v>
      </c>
      <c r="H203" s="32" t="s">
        <v>103</v>
      </c>
      <c r="I203" s="32" t="s">
        <v>107</v>
      </c>
      <c r="J203" s="32"/>
      <c r="K203" s="115">
        <f>K205</f>
        <v>0</v>
      </c>
      <c r="L203" s="115">
        <f>L205</f>
        <v>0</v>
      </c>
      <c r="M203" s="115">
        <f>M205</f>
        <v>300</v>
      </c>
      <c r="N203" s="10"/>
      <c r="O203" s="18"/>
      <c r="P203" s="51"/>
      <c r="Q203" s="16"/>
      <c r="R203" s="16"/>
      <c r="S203" s="16"/>
      <c r="T203" s="16"/>
      <c r="U203" s="16"/>
      <c r="V203" s="16"/>
      <c r="W203" s="35"/>
    </row>
    <row r="204" spans="1:23" ht="18" customHeight="1">
      <c r="A204" s="28" t="s">
        <v>279</v>
      </c>
      <c r="B204" s="17"/>
      <c r="C204" s="78"/>
      <c r="D204" s="32"/>
      <c r="E204" s="32"/>
      <c r="F204" s="32"/>
      <c r="G204" s="32"/>
      <c r="H204" s="32"/>
      <c r="I204" s="32"/>
      <c r="J204" s="32"/>
      <c r="K204" s="115"/>
      <c r="L204" s="115"/>
      <c r="M204" s="115"/>
      <c r="N204" s="10"/>
      <c r="O204" s="18"/>
      <c r="P204" s="51"/>
      <c r="Q204" s="16"/>
      <c r="R204" s="16"/>
      <c r="S204" s="16"/>
      <c r="T204" s="16"/>
      <c r="U204" s="16"/>
      <c r="V204" s="16"/>
      <c r="W204" s="35"/>
    </row>
    <row r="205" spans="1:23" ht="13.5" customHeight="1">
      <c r="A205" s="28" t="s">
        <v>280</v>
      </c>
      <c r="B205" s="17"/>
      <c r="C205" s="78" t="s">
        <v>172</v>
      </c>
      <c r="D205" s="32" t="s">
        <v>17</v>
      </c>
      <c r="E205" s="32" t="s">
        <v>15</v>
      </c>
      <c r="F205" s="32" t="s">
        <v>93</v>
      </c>
      <c r="G205" s="32" t="s">
        <v>97</v>
      </c>
      <c r="H205" s="32" t="s">
        <v>103</v>
      </c>
      <c r="I205" s="32" t="s">
        <v>176</v>
      </c>
      <c r="J205" s="14"/>
      <c r="K205" s="115">
        <f>K206</f>
        <v>0</v>
      </c>
      <c r="L205" s="115">
        <f>L206</f>
        <v>0</v>
      </c>
      <c r="M205" s="115">
        <f>M206</f>
        <v>300</v>
      </c>
      <c r="N205" s="10"/>
      <c r="O205" s="18"/>
      <c r="P205" s="51"/>
      <c r="Q205" s="16"/>
      <c r="R205" s="16"/>
      <c r="S205" s="16"/>
      <c r="T205" s="16"/>
      <c r="U205" s="16"/>
      <c r="V205" s="16"/>
      <c r="W205" s="35"/>
    </row>
    <row r="206" spans="1:23" ht="12.75" customHeight="1">
      <c r="A206" s="28" t="s">
        <v>175</v>
      </c>
      <c r="B206" s="17"/>
      <c r="C206" s="78" t="s">
        <v>172</v>
      </c>
      <c r="D206" s="32" t="s">
        <v>17</v>
      </c>
      <c r="E206" s="32" t="s">
        <v>15</v>
      </c>
      <c r="F206" s="32" t="s">
        <v>93</v>
      </c>
      <c r="G206" s="32" t="s">
        <v>97</v>
      </c>
      <c r="H206" s="32" t="s">
        <v>103</v>
      </c>
      <c r="I206" s="32" t="s">
        <v>176</v>
      </c>
      <c r="J206" s="32" t="s">
        <v>177</v>
      </c>
      <c r="K206" s="115">
        <v>0</v>
      </c>
      <c r="L206" s="115">
        <v>0</v>
      </c>
      <c r="M206" s="115">
        <v>300</v>
      </c>
      <c r="N206" s="10"/>
      <c r="O206" s="18"/>
      <c r="P206" s="51"/>
      <c r="Q206" s="16"/>
      <c r="R206" s="16"/>
      <c r="S206" s="16"/>
      <c r="T206" s="16"/>
      <c r="U206" s="16"/>
      <c r="V206" s="16"/>
      <c r="W206" s="35"/>
    </row>
    <row r="207" spans="1:23" ht="14.25" customHeight="1">
      <c r="A207" s="20" t="s">
        <v>72</v>
      </c>
      <c r="B207" s="17"/>
      <c r="C207" s="93" t="s">
        <v>172</v>
      </c>
      <c r="D207" s="14" t="s">
        <v>17</v>
      </c>
      <c r="E207" s="14" t="s">
        <v>16</v>
      </c>
      <c r="F207" s="14"/>
      <c r="G207" s="14"/>
      <c r="H207" s="14"/>
      <c r="I207" s="14"/>
      <c r="J207" s="14"/>
      <c r="K207" s="102">
        <f>K210+K259</f>
        <v>3227.1</v>
      </c>
      <c r="L207" s="102">
        <f>L210+L259</f>
        <v>2394</v>
      </c>
      <c r="M207" s="102">
        <f>M259+M243</f>
        <v>2809</v>
      </c>
      <c r="N207" s="10"/>
      <c r="O207" s="18"/>
      <c r="P207" s="51"/>
      <c r="Q207" s="16"/>
      <c r="R207" s="16"/>
      <c r="S207" s="16"/>
      <c r="T207" s="16"/>
      <c r="U207" s="16"/>
      <c r="V207" s="16"/>
      <c r="W207" s="35"/>
    </row>
    <row r="208" spans="1:23" ht="14.25" customHeight="1">
      <c r="A208" s="28" t="s">
        <v>101</v>
      </c>
      <c r="B208" s="17"/>
      <c r="C208" s="73"/>
      <c r="D208" s="14"/>
      <c r="E208" s="14"/>
      <c r="F208" s="14"/>
      <c r="G208" s="14"/>
      <c r="H208" s="14"/>
      <c r="I208" s="14"/>
      <c r="J208" s="14"/>
      <c r="K208" s="102"/>
      <c r="L208" s="102"/>
      <c r="M208" s="14"/>
      <c r="N208" s="10"/>
      <c r="O208" s="18"/>
      <c r="P208" s="51"/>
      <c r="Q208" s="16"/>
      <c r="R208" s="16"/>
      <c r="S208" s="16"/>
      <c r="T208" s="16"/>
      <c r="U208" s="16"/>
      <c r="V208" s="16"/>
      <c r="W208" s="35"/>
    </row>
    <row r="209" spans="1:23" ht="14.25" customHeight="1">
      <c r="A209" s="28" t="s">
        <v>268</v>
      </c>
      <c r="B209" s="17"/>
      <c r="C209" s="73"/>
      <c r="D209" s="14"/>
      <c r="E209" s="14"/>
      <c r="F209" s="14"/>
      <c r="G209" s="14"/>
      <c r="H209" s="14"/>
      <c r="I209" s="14"/>
      <c r="J209" s="14"/>
      <c r="K209" s="102"/>
      <c r="L209" s="102"/>
      <c r="M209" s="14"/>
      <c r="N209" s="10"/>
      <c r="O209" s="18"/>
      <c r="P209" s="51"/>
      <c r="Q209" s="16"/>
      <c r="R209" s="16"/>
      <c r="S209" s="16"/>
      <c r="T209" s="16"/>
      <c r="U209" s="16"/>
      <c r="V209" s="16"/>
      <c r="W209" s="35"/>
    </row>
    <row r="210" spans="1:23" ht="14.25" customHeight="1">
      <c r="A210" s="28" t="s">
        <v>267</v>
      </c>
      <c r="B210" s="17"/>
      <c r="C210" s="78" t="s">
        <v>172</v>
      </c>
      <c r="D210" s="30" t="s">
        <v>17</v>
      </c>
      <c r="E210" s="30" t="s">
        <v>16</v>
      </c>
      <c r="F210" s="30" t="s">
        <v>14</v>
      </c>
      <c r="G210" s="30" t="s">
        <v>99</v>
      </c>
      <c r="H210" s="30" t="s">
        <v>103</v>
      </c>
      <c r="I210" s="32" t="s">
        <v>107</v>
      </c>
      <c r="J210" s="14"/>
      <c r="K210" s="108">
        <f>K213</f>
        <v>2592.9</v>
      </c>
      <c r="L210" s="108">
        <f>L213</f>
        <v>2330</v>
      </c>
      <c r="M210" s="108">
        <f>M213</f>
        <v>0</v>
      </c>
      <c r="N210" s="10"/>
      <c r="O210" s="18"/>
      <c r="P210" s="51"/>
      <c r="Q210" s="16"/>
      <c r="R210" s="16"/>
      <c r="S210" s="16"/>
      <c r="T210" s="16"/>
      <c r="U210" s="16"/>
      <c r="V210" s="16"/>
      <c r="W210" s="35"/>
    </row>
    <row r="211" spans="1:23" ht="14.25" customHeight="1">
      <c r="A211" s="28" t="s">
        <v>155</v>
      </c>
      <c r="B211" s="17"/>
      <c r="C211" s="78"/>
      <c r="I211" s="32"/>
      <c r="J211" s="14"/>
      <c r="K211" s="108"/>
      <c r="L211" s="102"/>
      <c r="M211" s="32"/>
      <c r="N211" s="10"/>
      <c r="O211" s="18"/>
      <c r="P211" s="51"/>
      <c r="Q211" s="16"/>
      <c r="R211" s="16"/>
      <c r="S211" s="16"/>
      <c r="T211" s="16"/>
      <c r="U211" s="16"/>
      <c r="V211" s="16"/>
      <c r="W211" s="35"/>
    </row>
    <row r="212" spans="1:23" ht="14.25" customHeight="1">
      <c r="A212" s="28" t="s">
        <v>156</v>
      </c>
      <c r="B212" s="17"/>
      <c r="C212" s="78"/>
      <c r="I212" s="32"/>
      <c r="J212" s="14"/>
      <c r="K212" s="108"/>
      <c r="L212" s="102"/>
      <c r="M212" s="32"/>
      <c r="N212" s="10"/>
      <c r="O212" s="18"/>
      <c r="P212" s="51"/>
      <c r="Q212" s="16"/>
      <c r="R212" s="16"/>
      <c r="S212" s="16"/>
      <c r="T212" s="16"/>
      <c r="U212" s="16"/>
      <c r="V212" s="16"/>
      <c r="W212" s="35"/>
    </row>
    <row r="213" spans="1:23" ht="14.25" customHeight="1">
      <c r="A213" s="28" t="s">
        <v>157</v>
      </c>
      <c r="B213" s="17"/>
      <c r="C213" s="78" t="s">
        <v>172</v>
      </c>
      <c r="D213" s="30" t="s">
        <v>17</v>
      </c>
      <c r="E213" s="30" t="s">
        <v>16</v>
      </c>
      <c r="F213" s="30" t="s">
        <v>14</v>
      </c>
      <c r="G213" s="30" t="s">
        <v>99</v>
      </c>
      <c r="H213" s="30" t="s">
        <v>16</v>
      </c>
      <c r="I213" s="32" t="s">
        <v>107</v>
      </c>
      <c r="J213" s="14"/>
      <c r="K213" s="108">
        <f>K215+K234+K240+K238</f>
        <v>2592.9</v>
      </c>
      <c r="L213" s="108">
        <f>L215+L234+L238+L240</f>
        <v>2330</v>
      </c>
      <c r="M213" s="108">
        <f>M215+M234+M238+M240</f>
        <v>0</v>
      </c>
      <c r="N213" s="10"/>
      <c r="O213" s="18"/>
      <c r="P213" s="51"/>
      <c r="Q213" s="16"/>
      <c r="R213" s="16"/>
      <c r="S213" s="16"/>
      <c r="T213" s="16"/>
      <c r="U213" s="16"/>
      <c r="V213" s="16"/>
      <c r="W213" s="35"/>
    </row>
    <row r="214" spans="1:23" ht="14.25" customHeight="1">
      <c r="A214" s="28" t="s">
        <v>159</v>
      </c>
      <c r="B214" s="28"/>
      <c r="C214" s="78"/>
      <c r="D214" s="32"/>
      <c r="E214" s="32"/>
      <c r="F214" s="32"/>
      <c r="G214" s="32"/>
      <c r="H214" s="32"/>
      <c r="I214" s="32"/>
      <c r="J214" s="32"/>
      <c r="K214" s="108"/>
      <c r="L214" s="108"/>
      <c r="M214" s="32"/>
      <c r="N214" s="10" t="e">
        <f>N216</f>
        <v>#REF!</v>
      </c>
      <c r="O214" s="10" t="e">
        <f>O216</f>
        <v>#REF!</v>
      </c>
      <c r="P214" s="51"/>
      <c r="Q214" s="16"/>
      <c r="R214" s="16"/>
      <c r="S214" s="16"/>
      <c r="T214" s="16"/>
      <c r="U214" s="16"/>
      <c r="V214" s="16"/>
      <c r="W214" s="35"/>
    </row>
    <row r="215" spans="1:23" ht="14.25" customHeight="1">
      <c r="A215" s="11" t="s">
        <v>281</v>
      </c>
      <c r="B215" s="28"/>
      <c r="C215" s="78" t="s">
        <v>172</v>
      </c>
      <c r="D215" s="30" t="s">
        <v>17</v>
      </c>
      <c r="E215" s="30" t="s">
        <v>16</v>
      </c>
      <c r="F215" s="30" t="s">
        <v>14</v>
      </c>
      <c r="G215" s="30" t="s">
        <v>99</v>
      </c>
      <c r="H215" s="30" t="s">
        <v>16</v>
      </c>
      <c r="I215" s="32" t="s">
        <v>111</v>
      </c>
      <c r="J215" s="32"/>
      <c r="K215" s="108" t="str">
        <f>K233</f>
        <v>1800</v>
      </c>
      <c r="L215" s="108" t="str">
        <f>L233</f>
        <v>1327</v>
      </c>
      <c r="M215" s="115">
        <f>M233</f>
        <v>0</v>
      </c>
      <c r="N215" s="10"/>
      <c r="O215" s="18"/>
      <c r="P215" s="51"/>
      <c r="Q215" s="16"/>
      <c r="R215" s="16"/>
      <c r="S215" s="16"/>
      <c r="T215" s="16"/>
      <c r="U215" s="16"/>
      <c r="V215" s="16"/>
      <c r="W215" s="35"/>
    </row>
    <row r="216" spans="1:23" ht="14.25" customHeight="1">
      <c r="A216" s="5" t="s">
        <v>137</v>
      </c>
      <c r="B216" s="28"/>
      <c r="C216" s="78"/>
      <c r="D216" s="32"/>
      <c r="E216" s="32"/>
      <c r="F216" s="32"/>
      <c r="G216" s="32"/>
      <c r="H216" s="32"/>
      <c r="I216" s="32"/>
      <c r="J216" s="32"/>
      <c r="K216" s="32"/>
      <c r="L216" s="32"/>
      <c r="M216" s="115"/>
      <c r="N216" s="10" t="e">
        <f>#REF!</f>
        <v>#REF!</v>
      </c>
      <c r="O216" s="10" t="e">
        <f>#REF!</f>
        <v>#REF!</v>
      </c>
      <c r="P216" s="51"/>
      <c r="Q216" s="16"/>
      <c r="R216" s="16"/>
      <c r="S216" s="16"/>
      <c r="T216" s="16"/>
      <c r="U216" s="16"/>
      <c r="V216" s="16"/>
      <c r="W216" s="35"/>
    </row>
    <row r="217" spans="1:23" ht="14.25" customHeight="1" hidden="1">
      <c r="A217" s="5" t="s">
        <v>138</v>
      </c>
      <c r="B217" s="19"/>
      <c r="C217" s="25"/>
      <c r="J217" s="32"/>
      <c r="K217" s="32"/>
      <c r="L217" s="32"/>
      <c r="M217" s="115"/>
      <c r="N217" s="15">
        <f>N219</f>
        <v>0</v>
      </c>
      <c r="O217" s="15">
        <f>O219</f>
        <v>0</v>
      </c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 hidden="1">
      <c r="A218" s="5" t="s">
        <v>137</v>
      </c>
      <c r="B218" s="19"/>
      <c r="C218" s="25"/>
      <c r="D218" s="30" t="e">
        <f>#REF!</f>
        <v>#REF!</v>
      </c>
      <c r="E218" s="30">
        <f>E192</f>
        <v>0</v>
      </c>
      <c r="I218" s="30" t="s">
        <v>28</v>
      </c>
      <c r="M218" s="118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 hidden="1">
      <c r="A219" s="5" t="s">
        <v>138</v>
      </c>
      <c r="B219" s="19"/>
      <c r="C219" s="25"/>
      <c r="M219" s="118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 hidden="1">
      <c r="A220" s="5" t="s">
        <v>137</v>
      </c>
      <c r="B220" s="19"/>
      <c r="C220" s="25"/>
      <c r="D220" s="30" t="e">
        <f>#REF!</f>
        <v>#REF!</v>
      </c>
      <c r="E220" s="30">
        <f>E192</f>
        <v>0</v>
      </c>
      <c r="I220" s="30" t="str">
        <f>I218</f>
        <v>102 00 00</v>
      </c>
      <c r="J220" s="30" t="s">
        <v>36</v>
      </c>
      <c r="M220" s="118"/>
      <c r="N220" s="60">
        <f>N221</f>
        <v>0</v>
      </c>
      <c r="O220" s="60">
        <f>O221</f>
        <v>0</v>
      </c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 hidden="1">
      <c r="A221" s="5" t="s">
        <v>138</v>
      </c>
      <c r="B221" s="19"/>
      <c r="C221" s="25"/>
      <c r="D221" s="30" t="e">
        <f>#REF!</f>
        <v>#REF!</v>
      </c>
      <c r="E221" s="30">
        <f>E192</f>
        <v>0</v>
      </c>
      <c r="I221" s="30" t="s">
        <v>66</v>
      </c>
      <c r="M221" s="118"/>
      <c r="N221" s="60">
        <f>N222</f>
        <v>0</v>
      </c>
      <c r="O221" s="60">
        <f>O222</f>
        <v>0</v>
      </c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 hidden="1">
      <c r="A222" s="5" t="s">
        <v>137</v>
      </c>
      <c r="B222" s="19"/>
      <c r="C222" s="25"/>
      <c r="D222" s="30" t="e">
        <f>#REF!</f>
        <v>#REF!</v>
      </c>
      <c r="E222" s="30">
        <f>E192</f>
        <v>0</v>
      </c>
      <c r="I222" s="30" t="s">
        <v>26</v>
      </c>
      <c r="M222" s="118"/>
      <c r="N222" s="61">
        <f>110000-110000</f>
        <v>0</v>
      </c>
      <c r="O222" s="61">
        <f>120000-120000</f>
        <v>0</v>
      </c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 hidden="1">
      <c r="A223" s="5" t="s">
        <v>138</v>
      </c>
      <c r="B223" s="19"/>
      <c r="C223" s="25"/>
      <c r="D223" s="30" t="e">
        <f>#REF!</f>
        <v>#REF!</v>
      </c>
      <c r="E223" s="30">
        <f>E192</f>
        <v>0</v>
      </c>
      <c r="I223" s="30" t="str">
        <f>I222</f>
        <v>351 05 00</v>
      </c>
      <c r="J223" s="30" t="s">
        <v>33</v>
      </c>
      <c r="M223" s="118"/>
      <c r="N223" s="56"/>
      <c r="O223" s="56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 hidden="1">
      <c r="A224" s="5" t="s">
        <v>137</v>
      </c>
      <c r="B224" s="19"/>
      <c r="C224" s="25"/>
      <c r="D224" s="30" t="e">
        <f>#REF!</f>
        <v>#REF!</v>
      </c>
      <c r="E224" s="30">
        <f>E218</f>
        <v>0</v>
      </c>
      <c r="I224" s="30" t="s">
        <v>27</v>
      </c>
      <c r="M224" s="118"/>
      <c r="N224" s="56"/>
      <c r="O224" s="56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 hidden="1">
      <c r="A225" s="5" t="s">
        <v>138</v>
      </c>
      <c r="B225" s="19"/>
      <c r="C225" s="25"/>
      <c r="M225" s="118"/>
      <c r="N225" s="56"/>
      <c r="O225" s="56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 hidden="1">
      <c r="A226" s="5" t="s">
        <v>137</v>
      </c>
      <c r="B226" s="19"/>
      <c r="C226" s="25"/>
      <c r="M226" s="118"/>
      <c r="N226" s="56"/>
      <c r="O226" s="56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 hidden="1">
      <c r="A227" s="5" t="s">
        <v>138</v>
      </c>
      <c r="B227" s="19"/>
      <c r="C227" s="25"/>
      <c r="D227" s="30" t="e">
        <f>#REF!</f>
        <v>#REF!</v>
      </c>
      <c r="E227" s="30">
        <f>E218</f>
        <v>0</v>
      </c>
      <c r="I227" s="30" t="s">
        <v>40</v>
      </c>
      <c r="M227" s="118"/>
      <c r="N227" s="56"/>
      <c r="O227" s="56"/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 hidden="1">
      <c r="A228" s="5" t="s">
        <v>137</v>
      </c>
      <c r="B228" s="19"/>
      <c r="C228" s="25"/>
      <c r="D228" s="30" t="e">
        <f>#REF!</f>
        <v>#REF!</v>
      </c>
      <c r="E228" s="30">
        <f>E218</f>
        <v>0</v>
      </c>
      <c r="I228" s="30" t="str">
        <f>I227</f>
        <v>522 18 00 </v>
      </c>
      <c r="J228" s="30" t="s">
        <v>37</v>
      </c>
      <c r="M228" s="118"/>
      <c r="N228" s="60">
        <f>N231</f>
        <v>0</v>
      </c>
      <c r="O228" s="60">
        <f>O231</f>
        <v>0</v>
      </c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 hidden="1">
      <c r="A229" s="5" t="s">
        <v>138</v>
      </c>
      <c r="B229" s="19"/>
      <c r="C229" s="25"/>
      <c r="D229" s="30" t="e">
        <f>#REF!</f>
        <v>#REF!</v>
      </c>
      <c r="E229" s="30">
        <f>E192</f>
        <v>0</v>
      </c>
      <c r="I229" s="30" t="s">
        <v>27</v>
      </c>
      <c r="M229" s="118"/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 hidden="1">
      <c r="A230" s="5" t="s">
        <v>137</v>
      </c>
      <c r="B230" s="19"/>
      <c r="C230" s="25"/>
      <c r="M230" s="118"/>
      <c r="N230" s="61"/>
      <c r="O230" s="61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 hidden="1">
      <c r="A231" s="5" t="s">
        <v>138</v>
      </c>
      <c r="B231" s="19"/>
      <c r="C231" s="25"/>
      <c r="M231" s="118"/>
      <c r="N231" s="60">
        <f>N232</f>
        <v>0</v>
      </c>
      <c r="O231" s="60">
        <f>O232</f>
        <v>0</v>
      </c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 hidden="1">
      <c r="A232" s="5" t="s">
        <v>137</v>
      </c>
      <c r="B232" s="19"/>
      <c r="C232" s="25"/>
      <c r="D232" s="30" t="e">
        <f>#REF!</f>
        <v>#REF!</v>
      </c>
      <c r="E232" s="30">
        <f>E192</f>
        <v>0</v>
      </c>
      <c r="I232" s="30" t="s">
        <v>31</v>
      </c>
      <c r="M232" s="118"/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5" t="s">
        <v>138</v>
      </c>
      <c r="B233" s="19"/>
      <c r="C233" s="78" t="s">
        <v>172</v>
      </c>
      <c r="D233" s="32" t="s">
        <v>17</v>
      </c>
      <c r="E233" s="32" t="s">
        <v>16</v>
      </c>
      <c r="F233" s="30" t="s">
        <v>14</v>
      </c>
      <c r="G233" s="30" t="s">
        <v>99</v>
      </c>
      <c r="H233" s="30" t="s">
        <v>16</v>
      </c>
      <c r="I233" s="32" t="s">
        <v>111</v>
      </c>
      <c r="J233" s="32" t="s">
        <v>139</v>
      </c>
      <c r="K233" s="32" t="s">
        <v>183</v>
      </c>
      <c r="L233" s="32" t="s">
        <v>184</v>
      </c>
      <c r="M233" s="115">
        <v>0</v>
      </c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27" t="s">
        <v>85</v>
      </c>
      <c r="B234" s="19"/>
      <c r="C234" s="78" t="s">
        <v>172</v>
      </c>
      <c r="D234" s="32" t="s">
        <v>17</v>
      </c>
      <c r="E234" s="32" t="s">
        <v>16</v>
      </c>
      <c r="F234" s="32" t="s">
        <v>14</v>
      </c>
      <c r="G234" s="32" t="s">
        <v>99</v>
      </c>
      <c r="H234" s="30" t="s">
        <v>16</v>
      </c>
      <c r="I234" s="32" t="s">
        <v>112</v>
      </c>
      <c r="J234" s="32"/>
      <c r="K234" s="115">
        <f>K236</f>
        <v>58.8</v>
      </c>
      <c r="L234" s="115">
        <f>L236</f>
        <v>42</v>
      </c>
      <c r="M234" s="115">
        <f>M236</f>
        <v>0</v>
      </c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5" t="s">
        <v>137</v>
      </c>
      <c r="B235" s="19"/>
      <c r="C235" s="78"/>
      <c r="D235" s="32"/>
      <c r="E235" s="32"/>
      <c r="I235" s="32"/>
      <c r="J235" s="32"/>
      <c r="K235" s="115"/>
      <c r="L235" s="115"/>
      <c r="M235" s="115"/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5" t="s">
        <v>138</v>
      </c>
      <c r="B236" s="19"/>
      <c r="C236" s="78" t="s">
        <v>172</v>
      </c>
      <c r="D236" s="32" t="s">
        <v>17</v>
      </c>
      <c r="E236" s="32" t="s">
        <v>16</v>
      </c>
      <c r="F236" s="32" t="s">
        <v>14</v>
      </c>
      <c r="G236" s="32" t="s">
        <v>99</v>
      </c>
      <c r="H236" s="30" t="s">
        <v>16</v>
      </c>
      <c r="I236" s="32" t="s">
        <v>112</v>
      </c>
      <c r="J236" s="32" t="s">
        <v>139</v>
      </c>
      <c r="K236" s="115">
        <v>58.8</v>
      </c>
      <c r="L236" s="115">
        <v>42</v>
      </c>
      <c r="M236" s="115">
        <v>0</v>
      </c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>
      <c r="A237" s="5" t="s">
        <v>171</v>
      </c>
      <c r="B237" s="19"/>
      <c r="C237" s="78"/>
      <c r="D237" s="32"/>
      <c r="E237" s="32"/>
      <c r="F237" s="32"/>
      <c r="G237" s="32"/>
      <c r="I237" s="32"/>
      <c r="J237" s="32"/>
      <c r="K237" s="115"/>
      <c r="L237" s="32"/>
      <c r="M237" s="32"/>
      <c r="N237" s="61"/>
      <c r="O237" s="61"/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>
      <c r="A238" s="5" t="s">
        <v>137</v>
      </c>
      <c r="B238" s="19"/>
      <c r="C238" s="78" t="s">
        <v>172</v>
      </c>
      <c r="D238" s="32" t="s">
        <v>17</v>
      </c>
      <c r="E238" s="32" t="s">
        <v>16</v>
      </c>
      <c r="F238" s="32" t="s">
        <v>14</v>
      </c>
      <c r="G238" s="32" t="s">
        <v>99</v>
      </c>
      <c r="H238" s="30" t="s">
        <v>16</v>
      </c>
      <c r="I238" s="32" t="s">
        <v>173</v>
      </c>
      <c r="J238" s="32"/>
      <c r="K238" s="115">
        <f>K239</f>
        <v>115</v>
      </c>
      <c r="L238" s="115">
        <f>L239</f>
        <v>85</v>
      </c>
      <c r="M238" s="115">
        <f>M239</f>
        <v>0</v>
      </c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5" t="s">
        <v>138</v>
      </c>
      <c r="B239" s="19"/>
      <c r="C239" s="78" t="s">
        <v>172</v>
      </c>
      <c r="D239" s="32" t="s">
        <v>17</v>
      </c>
      <c r="E239" s="32" t="s">
        <v>16</v>
      </c>
      <c r="F239" s="32" t="s">
        <v>14</v>
      </c>
      <c r="G239" s="32" t="s">
        <v>99</v>
      </c>
      <c r="H239" s="30" t="s">
        <v>16</v>
      </c>
      <c r="I239" s="32" t="s">
        <v>173</v>
      </c>
      <c r="J239" s="32" t="s">
        <v>139</v>
      </c>
      <c r="K239" s="115">
        <v>115</v>
      </c>
      <c r="L239" s="115">
        <v>85</v>
      </c>
      <c r="M239" s="115">
        <v>0</v>
      </c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27" t="s">
        <v>86</v>
      </c>
      <c r="B240" s="19"/>
      <c r="C240" s="78" t="s">
        <v>172</v>
      </c>
      <c r="D240" s="32" t="s">
        <v>17</v>
      </c>
      <c r="E240" s="32" t="s">
        <v>16</v>
      </c>
      <c r="F240" s="32" t="s">
        <v>14</v>
      </c>
      <c r="G240" s="32" t="s">
        <v>99</v>
      </c>
      <c r="H240" s="30" t="s">
        <v>16</v>
      </c>
      <c r="I240" s="32" t="s">
        <v>113</v>
      </c>
      <c r="J240" s="32"/>
      <c r="K240" s="108" t="str">
        <f>K242</f>
        <v>619,1</v>
      </c>
      <c r="L240" s="108">
        <f>L242</f>
        <v>876</v>
      </c>
      <c r="M240" s="115">
        <f>M242</f>
        <v>0</v>
      </c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ht="14.25" customHeight="1">
      <c r="A241" s="5" t="s">
        <v>137</v>
      </c>
      <c r="B241" s="19"/>
      <c r="C241" s="78"/>
      <c r="D241" s="32"/>
      <c r="E241" s="32"/>
      <c r="I241" s="32"/>
      <c r="J241" s="32"/>
      <c r="K241" s="32"/>
      <c r="L241" s="32"/>
      <c r="M241" s="32"/>
      <c r="N241" s="61"/>
      <c r="O241" s="61"/>
      <c r="P241" s="50"/>
      <c r="Q241" s="40"/>
      <c r="R241" s="40"/>
      <c r="S241" s="40"/>
      <c r="T241" s="40"/>
      <c r="U241" s="40"/>
      <c r="V241" s="40"/>
      <c r="W241" s="35"/>
    </row>
    <row r="242" spans="1:23" ht="14.25" customHeight="1">
      <c r="A242" s="5" t="s">
        <v>138</v>
      </c>
      <c r="B242" s="19"/>
      <c r="C242" s="78" t="s">
        <v>172</v>
      </c>
      <c r="D242" s="32" t="s">
        <v>17</v>
      </c>
      <c r="E242" s="32" t="s">
        <v>16</v>
      </c>
      <c r="F242" s="32" t="s">
        <v>14</v>
      </c>
      <c r="G242" s="32" t="s">
        <v>99</v>
      </c>
      <c r="H242" s="30" t="s">
        <v>16</v>
      </c>
      <c r="I242" s="32" t="s">
        <v>113</v>
      </c>
      <c r="J242" s="32" t="s">
        <v>139</v>
      </c>
      <c r="K242" s="32" t="s">
        <v>296</v>
      </c>
      <c r="L242" s="115">
        <v>876</v>
      </c>
      <c r="M242" s="115">
        <v>0</v>
      </c>
      <c r="N242" s="61"/>
      <c r="O242" s="61"/>
      <c r="P242" s="50"/>
      <c r="Q242" s="40"/>
      <c r="R242" s="40"/>
      <c r="S242" s="40"/>
      <c r="T242" s="40"/>
      <c r="U242" s="40"/>
      <c r="V242" s="40"/>
      <c r="W242" s="35"/>
    </row>
    <row r="243" spans="1:23" ht="14.25" customHeight="1">
      <c r="A243" s="114" t="s">
        <v>247</v>
      </c>
      <c r="B243" s="19"/>
      <c r="C243" s="78" t="s">
        <v>172</v>
      </c>
      <c r="D243" s="32" t="s">
        <v>17</v>
      </c>
      <c r="E243" s="32" t="s">
        <v>16</v>
      </c>
      <c r="F243" s="32" t="s">
        <v>93</v>
      </c>
      <c r="G243" s="32" t="s">
        <v>97</v>
      </c>
      <c r="H243" s="30" t="s">
        <v>103</v>
      </c>
      <c r="I243" s="32" t="s">
        <v>107</v>
      </c>
      <c r="J243" s="32"/>
      <c r="K243" s="115">
        <f>K245+K248+K251+K254</f>
        <v>0</v>
      </c>
      <c r="L243" s="115">
        <f>L245+L248+L251+L254</f>
        <v>0</v>
      </c>
      <c r="M243" s="115">
        <f>M245+M248+M251+M254</f>
        <v>2745</v>
      </c>
      <c r="N243" s="61"/>
      <c r="O243" s="61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28" t="s">
        <v>159</v>
      </c>
      <c r="B244" s="19"/>
      <c r="C244" s="78"/>
      <c r="D244" s="32"/>
      <c r="E244" s="32"/>
      <c r="F244" s="32"/>
      <c r="G244" s="32"/>
      <c r="I244" s="32"/>
      <c r="J244" s="32"/>
      <c r="K244" s="115"/>
      <c r="L244" s="115"/>
      <c r="M244" s="115"/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11" t="s">
        <v>158</v>
      </c>
      <c r="B245" s="19"/>
      <c r="C245" s="78" t="s">
        <v>172</v>
      </c>
      <c r="D245" s="32" t="s">
        <v>17</v>
      </c>
      <c r="E245" s="32" t="s">
        <v>16</v>
      </c>
      <c r="F245" s="32" t="s">
        <v>93</v>
      </c>
      <c r="G245" s="32" t="s">
        <v>97</v>
      </c>
      <c r="H245" s="30" t="s">
        <v>103</v>
      </c>
      <c r="I245" s="32" t="s">
        <v>111</v>
      </c>
      <c r="J245" s="32"/>
      <c r="K245" s="115">
        <f>K247</f>
        <v>0</v>
      </c>
      <c r="L245" s="115">
        <f>L247</f>
        <v>0</v>
      </c>
      <c r="M245" s="115">
        <f>M247</f>
        <v>1642</v>
      </c>
      <c r="N245" s="61"/>
      <c r="O245" s="61"/>
      <c r="P245" s="50"/>
      <c r="Q245" s="40"/>
      <c r="R245" s="40"/>
      <c r="S245" s="40"/>
      <c r="T245" s="40"/>
      <c r="U245" s="40"/>
      <c r="V245" s="40"/>
      <c r="W245" s="35"/>
    </row>
    <row r="246" spans="1:23" ht="14.25" customHeight="1">
      <c r="A246" s="5" t="s">
        <v>137</v>
      </c>
      <c r="B246" s="19"/>
      <c r="C246" s="78"/>
      <c r="D246" s="32"/>
      <c r="E246" s="32"/>
      <c r="F246" s="32"/>
      <c r="G246" s="32"/>
      <c r="I246" s="32"/>
      <c r="J246" s="32"/>
      <c r="K246" s="115"/>
      <c r="L246" s="115"/>
      <c r="M246" s="115"/>
      <c r="N246" s="61"/>
      <c r="O246" s="61"/>
      <c r="P246" s="50"/>
      <c r="Q246" s="40"/>
      <c r="R246" s="40"/>
      <c r="S246" s="40"/>
      <c r="T246" s="40"/>
      <c r="U246" s="40"/>
      <c r="V246" s="40"/>
      <c r="W246" s="35"/>
    </row>
    <row r="247" spans="1:23" ht="14.25" customHeight="1">
      <c r="A247" s="5" t="s">
        <v>138</v>
      </c>
      <c r="B247" s="19"/>
      <c r="C247" s="78" t="s">
        <v>172</v>
      </c>
      <c r="D247" s="32" t="s">
        <v>17</v>
      </c>
      <c r="E247" s="32" t="s">
        <v>16</v>
      </c>
      <c r="F247" s="32" t="s">
        <v>93</v>
      </c>
      <c r="G247" s="32" t="s">
        <v>97</v>
      </c>
      <c r="H247" s="30" t="s">
        <v>103</v>
      </c>
      <c r="I247" s="32" t="s">
        <v>111</v>
      </c>
      <c r="J247" s="32" t="s">
        <v>139</v>
      </c>
      <c r="K247" s="115">
        <v>0</v>
      </c>
      <c r="L247" s="115">
        <v>0</v>
      </c>
      <c r="M247" s="115">
        <v>1642</v>
      </c>
      <c r="N247" s="61"/>
      <c r="O247" s="61"/>
      <c r="P247" s="50"/>
      <c r="Q247" s="40"/>
      <c r="R247" s="40"/>
      <c r="S247" s="40"/>
      <c r="T247" s="40"/>
      <c r="U247" s="40"/>
      <c r="V247" s="40"/>
      <c r="W247" s="35"/>
    </row>
    <row r="248" spans="1:23" ht="14.25" customHeight="1">
      <c r="A248" s="27" t="s">
        <v>85</v>
      </c>
      <c r="B248" s="19"/>
      <c r="C248" s="78" t="s">
        <v>172</v>
      </c>
      <c r="D248" s="32" t="s">
        <v>17</v>
      </c>
      <c r="E248" s="32" t="s">
        <v>16</v>
      </c>
      <c r="F248" s="32" t="s">
        <v>93</v>
      </c>
      <c r="G248" s="32" t="s">
        <v>97</v>
      </c>
      <c r="H248" s="30" t="s">
        <v>103</v>
      </c>
      <c r="I248" s="32" t="s">
        <v>112</v>
      </c>
      <c r="J248" s="32"/>
      <c r="K248" s="115">
        <f>K250</f>
        <v>0</v>
      </c>
      <c r="L248" s="115">
        <f>L250</f>
        <v>0</v>
      </c>
      <c r="M248" s="115">
        <f>M250</f>
        <v>42</v>
      </c>
      <c r="N248" s="61"/>
      <c r="O248" s="61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137</v>
      </c>
      <c r="B249" s="19"/>
      <c r="C249" s="78"/>
      <c r="D249" s="32"/>
      <c r="E249" s="32"/>
      <c r="F249" s="32"/>
      <c r="G249" s="32"/>
      <c r="I249" s="32"/>
      <c r="J249" s="32"/>
      <c r="K249" s="115"/>
      <c r="L249" s="115"/>
      <c r="M249" s="115"/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5" t="s">
        <v>138</v>
      </c>
      <c r="B250" s="19"/>
      <c r="C250" s="78" t="s">
        <v>172</v>
      </c>
      <c r="D250" s="32" t="s">
        <v>17</v>
      </c>
      <c r="E250" s="32" t="s">
        <v>16</v>
      </c>
      <c r="F250" s="32" t="s">
        <v>93</v>
      </c>
      <c r="G250" s="32" t="s">
        <v>97</v>
      </c>
      <c r="H250" s="30" t="s">
        <v>103</v>
      </c>
      <c r="I250" s="32" t="s">
        <v>112</v>
      </c>
      <c r="J250" s="32" t="s">
        <v>139</v>
      </c>
      <c r="K250" s="115">
        <v>0</v>
      </c>
      <c r="L250" s="115">
        <v>0</v>
      </c>
      <c r="M250" s="115">
        <v>42</v>
      </c>
      <c r="N250" s="61"/>
      <c r="O250" s="61"/>
      <c r="P250" s="50"/>
      <c r="Q250" s="40"/>
      <c r="R250" s="40"/>
      <c r="S250" s="40"/>
      <c r="T250" s="40"/>
      <c r="U250" s="40"/>
      <c r="V250" s="40"/>
      <c r="W250" s="35"/>
    </row>
    <row r="251" spans="1:23" ht="14.25" customHeight="1">
      <c r="A251" s="5" t="s">
        <v>171</v>
      </c>
      <c r="B251" s="19"/>
      <c r="C251" s="78" t="s">
        <v>172</v>
      </c>
      <c r="D251" s="32" t="s">
        <v>17</v>
      </c>
      <c r="E251" s="32" t="s">
        <v>16</v>
      </c>
      <c r="F251" s="32" t="s">
        <v>93</v>
      </c>
      <c r="G251" s="32" t="s">
        <v>97</v>
      </c>
      <c r="H251" s="30" t="s">
        <v>103</v>
      </c>
      <c r="I251" s="32" t="s">
        <v>173</v>
      </c>
      <c r="J251" s="32"/>
      <c r="K251" s="115">
        <f>K253</f>
        <v>0</v>
      </c>
      <c r="L251" s="115">
        <f>L253</f>
        <v>0</v>
      </c>
      <c r="M251" s="115">
        <f>M253</f>
        <v>85</v>
      </c>
      <c r="N251" s="61"/>
      <c r="O251" s="61"/>
      <c r="P251" s="50"/>
      <c r="Q251" s="40"/>
      <c r="R251" s="40"/>
      <c r="S251" s="40"/>
      <c r="T251" s="40"/>
      <c r="U251" s="40"/>
      <c r="V251" s="40"/>
      <c r="W251" s="35"/>
    </row>
    <row r="252" spans="1:23" ht="14.25" customHeight="1">
      <c r="A252" s="5" t="s">
        <v>137</v>
      </c>
      <c r="B252" s="19"/>
      <c r="C252" s="78"/>
      <c r="D252" s="32"/>
      <c r="E252" s="32"/>
      <c r="F252" s="32"/>
      <c r="G252" s="32"/>
      <c r="I252" s="32"/>
      <c r="J252" s="32"/>
      <c r="K252" s="115"/>
      <c r="L252" s="115"/>
      <c r="M252" s="115"/>
      <c r="N252" s="61"/>
      <c r="O252" s="61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5" t="s">
        <v>138</v>
      </c>
      <c r="B253" s="19"/>
      <c r="C253" s="78" t="s">
        <v>172</v>
      </c>
      <c r="D253" s="32" t="s">
        <v>17</v>
      </c>
      <c r="E253" s="32" t="s">
        <v>16</v>
      </c>
      <c r="F253" s="32" t="s">
        <v>93</v>
      </c>
      <c r="G253" s="32" t="s">
        <v>97</v>
      </c>
      <c r="H253" s="30" t="s">
        <v>103</v>
      </c>
      <c r="I253" s="32" t="s">
        <v>173</v>
      </c>
      <c r="J253" s="32" t="s">
        <v>139</v>
      </c>
      <c r="K253" s="115">
        <v>0</v>
      </c>
      <c r="L253" s="115">
        <v>0</v>
      </c>
      <c r="M253" s="115">
        <v>85</v>
      </c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27" t="s">
        <v>86</v>
      </c>
      <c r="B254" s="19"/>
      <c r="C254" s="78" t="s">
        <v>172</v>
      </c>
      <c r="D254" s="32" t="s">
        <v>17</v>
      </c>
      <c r="E254" s="32" t="s">
        <v>16</v>
      </c>
      <c r="F254" s="32" t="s">
        <v>93</v>
      </c>
      <c r="G254" s="32" t="s">
        <v>97</v>
      </c>
      <c r="H254" s="30" t="s">
        <v>103</v>
      </c>
      <c r="I254" s="32" t="s">
        <v>113</v>
      </c>
      <c r="J254" s="32"/>
      <c r="K254" s="115">
        <f>K256</f>
        <v>0</v>
      </c>
      <c r="L254" s="115">
        <f>L256</f>
        <v>0</v>
      </c>
      <c r="M254" s="115">
        <f>M256</f>
        <v>976</v>
      </c>
      <c r="N254" s="61"/>
      <c r="O254" s="61"/>
      <c r="P254" s="50"/>
      <c r="Q254" s="40"/>
      <c r="R254" s="40"/>
      <c r="S254" s="40"/>
      <c r="T254" s="40"/>
      <c r="U254" s="40"/>
      <c r="V254" s="40"/>
      <c r="W254" s="35"/>
    </row>
    <row r="255" spans="1:23" ht="14.25" customHeight="1">
      <c r="A255" s="5" t="s">
        <v>137</v>
      </c>
      <c r="B255" s="19"/>
      <c r="C255" s="78"/>
      <c r="D255" s="32"/>
      <c r="E255" s="32"/>
      <c r="F255" s="32"/>
      <c r="G255" s="32"/>
      <c r="I255" s="32"/>
      <c r="J255" s="32"/>
      <c r="K255" s="115"/>
      <c r="L255" s="115"/>
      <c r="M255" s="115"/>
      <c r="N255" s="61"/>
      <c r="O255" s="61"/>
      <c r="P255" s="50"/>
      <c r="Q255" s="40"/>
      <c r="R255" s="40"/>
      <c r="S255" s="40"/>
      <c r="T255" s="40"/>
      <c r="U255" s="40"/>
      <c r="V255" s="40"/>
      <c r="W255" s="35"/>
    </row>
    <row r="256" spans="1:23" ht="14.25" customHeight="1">
      <c r="A256" s="5" t="s">
        <v>138</v>
      </c>
      <c r="B256" s="19"/>
      <c r="C256" s="78" t="s">
        <v>172</v>
      </c>
      <c r="D256" s="32" t="s">
        <v>17</v>
      </c>
      <c r="E256" s="32" t="s">
        <v>16</v>
      </c>
      <c r="F256" s="32" t="s">
        <v>93</v>
      </c>
      <c r="G256" s="32" t="s">
        <v>97</v>
      </c>
      <c r="H256" s="30" t="s">
        <v>103</v>
      </c>
      <c r="I256" s="32" t="s">
        <v>113</v>
      </c>
      <c r="J256" s="32" t="s">
        <v>139</v>
      </c>
      <c r="K256" s="115">
        <v>0</v>
      </c>
      <c r="L256" s="115">
        <v>0</v>
      </c>
      <c r="M256" s="115">
        <v>976</v>
      </c>
      <c r="N256" s="61"/>
      <c r="O256" s="61"/>
      <c r="P256" s="50"/>
      <c r="Q256" s="40"/>
      <c r="R256" s="40"/>
      <c r="S256" s="40"/>
      <c r="T256" s="40"/>
      <c r="U256" s="40"/>
      <c r="V256" s="40"/>
      <c r="W256" s="35"/>
    </row>
    <row r="257" spans="1:23" ht="14.25" customHeight="1">
      <c r="A257" s="5" t="s">
        <v>224</v>
      </c>
      <c r="B257" s="19"/>
      <c r="C257" s="78"/>
      <c r="D257" s="32"/>
      <c r="E257" s="32"/>
      <c r="F257" s="32"/>
      <c r="G257" s="32"/>
      <c r="I257" s="32"/>
      <c r="J257" s="32"/>
      <c r="K257" s="32"/>
      <c r="L257" s="32"/>
      <c r="M257" s="32"/>
      <c r="N257" s="61"/>
      <c r="O257" s="61"/>
      <c r="P257" s="50"/>
      <c r="Q257" s="40"/>
      <c r="R257" s="40"/>
      <c r="S257" s="40"/>
      <c r="T257" s="40"/>
      <c r="U257" s="40"/>
      <c r="V257" s="40"/>
      <c r="W257" s="35"/>
    </row>
    <row r="258" spans="1:23" ht="14.25" customHeight="1">
      <c r="A258" s="5" t="s">
        <v>225</v>
      </c>
      <c r="B258" s="19"/>
      <c r="C258" s="78"/>
      <c r="D258" s="32"/>
      <c r="E258" s="32"/>
      <c r="F258" s="32"/>
      <c r="G258" s="32"/>
      <c r="I258" s="32"/>
      <c r="J258" s="32"/>
      <c r="K258" s="32"/>
      <c r="L258" s="32"/>
      <c r="M258" s="32"/>
      <c r="N258" s="61"/>
      <c r="O258" s="61"/>
      <c r="P258" s="50"/>
      <c r="Q258" s="40"/>
      <c r="R258" s="40"/>
      <c r="S258" s="40"/>
      <c r="T258" s="40"/>
      <c r="U258" s="40"/>
      <c r="V258" s="40"/>
      <c r="W258" s="35"/>
    </row>
    <row r="259" spans="1:23" ht="14.25" customHeight="1">
      <c r="A259" s="5" t="s">
        <v>231</v>
      </c>
      <c r="B259" s="19"/>
      <c r="C259" s="78" t="s">
        <v>172</v>
      </c>
      <c r="D259" s="32" t="s">
        <v>17</v>
      </c>
      <c r="E259" s="32" t="s">
        <v>16</v>
      </c>
      <c r="F259" s="32" t="s">
        <v>16</v>
      </c>
      <c r="G259" s="32" t="s">
        <v>99</v>
      </c>
      <c r="H259" s="30" t="s">
        <v>103</v>
      </c>
      <c r="I259" s="32" t="s">
        <v>107</v>
      </c>
      <c r="J259" s="32"/>
      <c r="K259" s="115">
        <f>K260</f>
        <v>634.1999999999999</v>
      </c>
      <c r="L259" s="115" t="str">
        <f>L260</f>
        <v>64,0</v>
      </c>
      <c r="M259" s="115" t="str">
        <f>M260</f>
        <v>64,0</v>
      </c>
      <c r="N259" s="61"/>
      <c r="O259" s="61"/>
      <c r="P259" s="50"/>
      <c r="Q259" s="40"/>
      <c r="R259" s="40"/>
      <c r="S259" s="40"/>
      <c r="T259" s="40"/>
      <c r="U259" s="40"/>
      <c r="V259" s="40"/>
      <c r="W259" s="35"/>
    </row>
    <row r="260" spans="1:23" ht="14.25" customHeight="1">
      <c r="A260" s="100" t="s">
        <v>226</v>
      </c>
      <c r="B260" s="19"/>
      <c r="C260" s="78" t="s">
        <v>172</v>
      </c>
      <c r="D260" s="32" t="s">
        <v>17</v>
      </c>
      <c r="E260" s="32" t="s">
        <v>16</v>
      </c>
      <c r="F260" s="32" t="s">
        <v>16</v>
      </c>
      <c r="G260" s="32" t="s">
        <v>99</v>
      </c>
      <c r="H260" s="30" t="s">
        <v>15</v>
      </c>
      <c r="I260" s="32" t="s">
        <v>107</v>
      </c>
      <c r="J260" s="32"/>
      <c r="K260" s="115">
        <f>K262+K266</f>
        <v>634.1999999999999</v>
      </c>
      <c r="L260" s="115" t="str">
        <f>L262</f>
        <v>64,0</v>
      </c>
      <c r="M260" s="115" t="str">
        <f>M262</f>
        <v>64,0</v>
      </c>
      <c r="N260" s="61"/>
      <c r="O260" s="61"/>
      <c r="P260" s="50"/>
      <c r="Q260" s="40"/>
      <c r="R260" s="40"/>
      <c r="S260" s="40"/>
      <c r="T260" s="40"/>
      <c r="U260" s="40"/>
      <c r="V260" s="40"/>
      <c r="W260" s="35"/>
    </row>
    <row r="261" spans="1:23" ht="14.25" customHeight="1">
      <c r="A261" s="5" t="s">
        <v>282</v>
      </c>
      <c r="B261" s="19"/>
      <c r="C261" s="78"/>
      <c r="D261" s="32"/>
      <c r="E261" s="32"/>
      <c r="F261" s="32"/>
      <c r="G261" s="32"/>
      <c r="I261" s="32"/>
      <c r="J261" s="32"/>
      <c r="K261" s="115"/>
      <c r="L261" s="115"/>
      <c r="M261" s="115"/>
      <c r="N261" s="61"/>
      <c r="O261" s="61"/>
      <c r="P261" s="50"/>
      <c r="Q261" s="40"/>
      <c r="R261" s="40"/>
      <c r="S261" s="40"/>
      <c r="T261" s="40"/>
      <c r="U261" s="40"/>
      <c r="V261" s="40"/>
      <c r="W261" s="35"/>
    </row>
    <row r="262" spans="1:23" ht="14.25" customHeight="1">
      <c r="A262" s="5" t="s">
        <v>283</v>
      </c>
      <c r="B262" s="19"/>
      <c r="C262" s="78" t="s">
        <v>172</v>
      </c>
      <c r="D262" s="32" t="s">
        <v>17</v>
      </c>
      <c r="E262" s="32" t="s">
        <v>16</v>
      </c>
      <c r="F262" s="32" t="s">
        <v>16</v>
      </c>
      <c r="G262" s="32" t="s">
        <v>99</v>
      </c>
      <c r="H262" s="30" t="s">
        <v>15</v>
      </c>
      <c r="I262" s="32" t="s">
        <v>182</v>
      </c>
      <c r="J262" s="32"/>
      <c r="K262" s="115" t="str">
        <f>K264</f>
        <v>578,4</v>
      </c>
      <c r="L262" s="115" t="str">
        <f>L264</f>
        <v>64,0</v>
      </c>
      <c r="M262" s="115" t="str">
        <f>M264</f>
        <v>64,0</v>
      </c>
      <c r="N262" s="61"/>
      <c r="O262" s="61"/>
      <c r="P262" s="50"/>
      <c r="Q262" s="40"/>
      <c r="R262" s="40"/>
      <c r="S262" s="40"/>
      <c r="T262" s="40"/>
      <c r="U262" s="40"/>
      <c r="V262" s="40"/>
      <c r="W262" s="35"/>
    </row>
    <row r="263" spans="1:23" ht="14.25" customHeight="1">
      <c r="A263" s="114" t="s">
        <v>181</v>
      </c>
      <c r="B263" s="19"/>
      <c r="C263" s="78"/>
      <c r="D263" s="32"/>
      <c r="E263" s="32"/>
      <c r="F263" s="32"/>
      <c r="G263" s="32"/>
      <c r="I263" s="32"/>
      <c r="J263" s="32"/>
      <c r="K263" s="32"/>
      <c r="L263" s="32"/>
      <c r="M263" s="32"/>
      <c r="N263" s="61"/>
      <c r="O263" s="61"/>
      <c r="P263" s="50"/>
      <c r="Q263" s="40"/>
      <c r="R263" s="40"/>
      <c r="S263" s="40"/>
      <c r="T263" s="40"/>
      <c r="U263" s="40"/>
      <c r="V263" s="40"/>
      <c r="W263" s="35"/>
    </row>
    <row r="264" spans="1:23" ht="14.25" customHeight="1">
      <c r="A264" s="5" t="s">
        <v>138</v>
      </c>
      <c r="B264" s="19"/>
      <c r="C264" s="78" t="s">
        <v>172</v>
      </c>
      <c r="D264" s="32" t="s">
        <v>17</v>
      </c>
      <c r="E264" s="32" t="s">
        <v>16</v>
      </c>
      <c r="F264" s="32" t="s">
        <v>16</v>
      </c>
      <c r="G264" s="32" t="s">
        <v>99</v>
      </c>
      <c r="H264" s="30" t="s">
        <v>15</v>
      </c>
      <c r="I264" s="32" t="s">
        <v>182</v>
      </c>
      <c r="J264" s="32" t="s">
        <v>139</v>
      </c>
      <c r="K264" s="32" t="s">
        <v>302</v>
      </c>
      <c r="L264" s="32" t="s">
        <v>227</v>
      </c>
      <c r="M264" s="32" t="s">
        <v>227</v>
      </c>
      <c r="N264" s="61"/>
      <c r="O264" s="61"/>
      <c r="P264" s="50"/>
      <c r="Q264" s="40"/>
      <c r="R264" s="40"/>
      <c r="S264" s="40"/>
      <c r="T264" s="40"/>
      <c r="U264" s="40"/>
      <c r="V264" s="40"/>
      <c r="W264" s="35"/>
    </row>
    <row r="265" spans="1:23" ht="14.25" customHeight="1">
      <c r="A265" s="5" t="s">
        <v>300</v>
      </c>
      <c r="B265" s="19"/>
      <c r="C265" s="78"/>
      <c r="D265" s="32"/>
      <c r="E265" s="32"/>
      <c r="F265" s="32"/>
      <c r="G265" s="32"/>
      <c r="I265" s="32"/>
      <c r="J265" s="32"/>
      <c r="K265" s="32"/>
      <c r="L265" s="32"/>
      <c r="M265" s="32"/>
      <c r="N265" s="61"/>
      <c r="O265" s="61"/>
      <c r="P265" s="50"/>
      <c r="Q265" s="40"/>
      <c r="R265" s="40"/>
      <c r="S265" s="40"/>
      <c r="T265" s="40"/>
      <c r="U265" s="40"/>
      <c r="V265" s="40"/>
      <c r="W265" s="35"/>
    </row>
    <row r="266" spans="1:23" ht="14.25" customHeight="1">
      <c r="A266" s="5" t="s">
        <v>301</v>
      </c>
      <c r="B266" s="19"/>
      <c r="C266" s="78" t="s">
        <v>172</v>
      </c>
      <c r="D266" s="32" t="s">
        <v>17</v>
      </c>
      <c r="E266" s="32" t="s">
        <v>16</v>
      </c>
      <c r="F266" s="32" t="s">
        <v>16</v>
      </c>
      <c r="G266" s="32" t="s">
        <v>99</v>
      </c>
      <c r="H266" s="30" t="s">
        <v>15</v>
      </c>
      <c r="I266" s="32" t="s">
        <v>221</v>
      </c>
      <c r="J266" s="32"/>
      <c r="K266" s="115">
        <f>K268</f>
        <v>55.8</v>
      </c>
      <c r="L266" s="115">
        <v>0</v>
      </c>
      <c r="M266" s="115">
        <v>0</v>
      </c>
      <c r="N266" s="61"/>
      <c r="O266" s="61"/>
      <c r="P266" s="50"/>
      <c r="Q266" s="40"/>
      <c r="R266" s="40"/>
      <c r="S266" s="40"/>
      <c r="T266" s="40"/>
      <c r="U266" s="40"/>
      <c r="V266" s="40"/>
      <c r="W266" s="35"/>
    </row>
    <row r="267" spans="1:23" ht="14.25" customHeight="1">
      <c r="A267" s="114" t="s">
        <v>181</v>
      </c>
      <c r="B267" s="19"/>
      <c r="C267" s="78"/>
      <c r="D267" s="32"/>
      <c r="E267" s="32"/>
      <c r="F267" s="32"/>
      <c r="G267" s="32"/>
      <c r="I267" s="32"/>
      <c r="J267" s="32"/>
      <c r="K267" s="115"/>
      <c r="L267" s="115"/>
      <c r="M267" s="115"/>
      <c r="N267" s="61"/>
      <c r="O267" s="61"/>
      <c r="P267" s="50"/>
      <c r="Q267" s="40"/>
      <c r="R267" s="40"/>
      <c r="S267" s="40"/>
      <c r="T267" s="40"/>
      <c r="U267" s="40"/>
      <c r="V267" s="40"/>
      <c r="W267" s="35"/>
    </row>
    <row r="268" spans="1:23" ht="14.25" customHeight="1">
      <c r="A268" s="5" t="s">
        <v>138</v>
      </c>
      <c r="B268" s="19"/>
      <c r="C268" s="78" t="s">
        <v>172</v>
      </c>
      <c r="D268" s="32" t="s">
        <v>17</v>
      </c>
      <c r="E268" s="32" t="s">
        <v>16</v>
      </c>
      <c r="F268" s="32" t="s">
        <v>16</v>
      </c>
      <c r="G268" s="32" t="s">
        <v>99</v>
      </c>
      <c r="H268" s="30" t="s">
        <v>15</v>
      </c>
      <c r="I268" s="32" t="s">
        <v>221</v>
      </c>
      <c r="J268" s="32" t="s">
        <v>139</v>
      </c>
      <c r="K268" s="115">
        <v>55.8</v>
      </c>
      <c r="L268" s="115">
        <v>0</v>
      </c>
      <c r="M268" s="115">
        <v>0</v>
      </c>
      <c r="N268" s="61"/>
      <c r="O268" s="61"/>
      <c r="P268" s="50"/>
      <c r="Q268" s="40"/>
      <c r="R268" s="40"/>
      <c r="S268" s="40"/>
      <c r="T268" s="40"/>
      <c r="U268" s="40"/>
      <c r="V268" s="40"/>
      <c r="W268" s="35"/>
    </row>
    <row r="269" spans="1:23" s="8" customFormat="1" ht="14.25" customHeight="1">
      <c r="A269" s="64" t="s">
        <v>10</v>
      </c>
      <c r="B269" s="24"/>
      <c r="C269" s="93" t="s">
        <v>172</v>
      </c>
      <c r="D269" s="77" t="s">
        <v>19</v>
      </c>
      <c r="E269" s="86"/>
      <c r="F269" s="86"/>
      <c r="G269" s="86"/>
      <c r="H269" s="86"/>
      <c r="I269" s="86"/>
      <c r="J269" s="113"/>
      <c r="K269" s="124">
        <f>K279+K271</f>
        <v>8</v>
      </c>
      <c r="L269" s="124">
        <f>L279</f>
        <v>4</v>
      </c>
      <c r="M269" s="117">
        <f>M279</f>
        <v>4</v>
      </c>
      <c r="N269" s="80" t="e">
        <f>#REF!+#REF!+#REF!+#REF!+#REF!+N279</f>
        <v>#REF!</v>
      </c>
      <c r="O269" s="80" t="e">
        <f>#REF!+#REF!+#REF!+#REF!+#REF!+O279</f>
        <v>#REF!</v>
      </c>
      <c r="P269" s="81"/>
      <c r="Q269" s="82"/>
      <c r="R269" s="82"/>
      <c r="S269" s="82"/>
      <c r="T269" s="82"/>
      <c r="U269" s="82"/>
      <c r="V269" s="82"/>
      <c r="W269" s="39"/>
    </row>
    <row r="270" spans="1:23" s="8" customFormat="1" ht="14.25" customHeight="1">
      <c r="A270" s="20" t="s">
        <v>288</v>
      </c>
      <c r="B270" s="24"/>
      <c r="C270" s="93"/>
      <c r="D270" s="77"/>
      <c r="E270" s="86"/>
      <c r="F270" s="86"/>
      <c r="G270" s="86"/>
      <c r="H270" s="86"/>
      <c r="I270" s="86"/>
      <c r="J270" s="113"/>
      <c r="K270" s="124"/>
      <c r="L270" s="124"/>
      <c r="M270" s="117"/>
      <c r="N270" s="80"/>
      <c r="O270" s="80"/>
      <c r="P270" s="81"/>
      <c r="Q270" s="82"/>
      <c r="R270" s="82"/>
      <c r="S270" s="82"/>
      <c r="T270" s="82"/>
      <c r="U270" s="82"/>
      <c r="V270" s="82"/>
      <c r="W270" s="39"/>
    </row>
    <row r="271" spans="1:23" s="8" customFormat="1" ht="14.25" customHeight="1">
      <c r="A271" s="20" t="s">
        <v>289</v>
      </c>
      <c r="B271" s="24"/>
      <c r="C271" s="93" t="s">
        <v>172</v>
      </c>
      <c r="D271" s="33" t="s">
        <v>19</v>
      </c>
      <c r="E271" s="33" t="s">
        <v>17</v>
      </c>
      <c r="F271" s="86"/>
      <c r="G271" s="86"/>
      <c r="H271" s="86"/>
      <c r="I271" s="86"/>
      <c r="J271" s="113"/>
      <c r="K271" s="117">
        <f>K272</f>
        <v>4</v>
      </c>
      <c r="L271" s="117">
        <f>L272</f>
        <v>0</v>
      </c>
      <c r="M271" s="117">
        <f>M272</f>
        <v>0</v>
      </c>
      <c r="N271" s="80"/>
      <c r="O271" s="80"/>
      <c r="P271" s="81"/>
      <c r="Q271" s="82"/>
      <c r="R271" s="82"/>
      <c r="S271" s="82"/>
      <c r="T271" s="82"/>
      <c r="U271" s="82"/>
      <c r="V271" s="82"/>
      <c r="W271" s="39"/>
    </row>
    <row r="272" spans="1:23" s="8" customFormat="1" ht="14.25" customHeight="1">
      <c r="A272" s="27" t="s">
        <v>247</v>
      </c>
      <c r="B272" s="24"/>
      <c r="C272" s="78" t="s">
        <v>172</v>
      </c>
      <c r="D272" s="128" t="s">
        <v>19</v>
      </c>
      <c r="E272" s="128" t="s">
        <v>17</v>
      </c>
      <c r="F272" s="86" t="s">
        <v>93</v>
      </c>
      <c r="G272" s="32" t="s">
        <v>97</v>
      </c>
      <c r="H272" s="32" t="s">
        <v>103</v>
      </c>
      <c r="I272" s="32" t="s">
        <v>107</v>
      </c>
      <c r="J272" s="113"/>
      <c r="K272" s="115">
        <f>K277</f>
        <v>4</v>
      </c>
      <c r="L272" s="115">
        <f>L277</f>
        <v>0</v>
      </c>
      <c r="M272" s="115">
        <f>M277</f>
        <v>0</v>
      </c>
      <c r="N272" s="80"/>
      <c r="O272" s="80"/>
      <c r="P272" s="81"/>
      <c r="Q272" s="82"/>
      <c r="R272" s="82"/>
      <c r="S272" s="82"/>
      <c r="T272" s="82"/>
      <c r="U272" s="82"/>
      <c r="V272" s="82"/>
      <c r="W272" s="39"/>
    </row>
    <row r="273" spans="1:23" s="8" customFormat="1" ht="14.25" customHeight="1">
      <c r="A273" s="5" t="s">
        <v>290</v>
      </c>
      <c r="B273" s="24"/>
      <c r="C273" s="93"/>
      <c r="D273" s="77"/>
      <c r="E273" s="86"/>
      <c r="F273" s="86"/>
      <c r="G273" s="86"/>
      <c r="H273" s="86"/>
      <c r="I273" s="86"/>
      <c r="J273" s="113"/>
      <c r="K273" s="115"/>
      <c r="L273" s="115"/>
      <c r="M273" s="115"/>
      <c r="N273" s="80"/>
      <c r="O273" s="80"/>
      <c r="P273" s="81"/>
      <c r="Q273" s="82"/>
      <c r="R273" s="82"/>
      <c r="S273" s="82"/>
      <c r="T273" s="82"/>
      <c r="U273" s="82"/>
      <c r="V273" s="82"/>
      <c r="W273" s="39"/>
    </row>
    <row r="274" spans="1:23" s="8" customFormat="1" ht="14.25" customHeight="1">
      <c r="A274" s="5" t="s">
        <v>291</v>
      </c>
      <c r="B274" s="24"/>
      <c r="C274" s="93"/>
      <c r="D274" s="77"/>
      <c r="E274" s="86"/>
      <c r="F274" s="86"/>
      <c r="G274" s="86"/>
      <c r="H274" s="86"/>
      <c r="I274" s="86"/>
      <c r="J274" s="113"/>
      <c r="K274" s="115"/>
      <c r="L274" s="115"/>
      <c r="M274" s="115"/>
      <c r="N274" s="80"/>
      <c r="O274" s="80"/>
      <c r="P274" s="81"/>
      <c r="Q274" s="82"/>
      <c r="R274" s="82"/>
      <c r="S274" s="82"/>
      <c r="T274" s="82"/>
      <c r="U274" s="82"/>
      <c r="V274" s="82"/>
      <c r="W274" s="39"/>
    </row>
    <row r="275" spans="1:23" s="8" customFormat="1" ht="14.25" customHeight="1">
      <c r="A275" s="5" t="s">
        <v>292</v>
      </c>
      <c r="B275" s="24"/>
      <c r="C275" s="93"/>
      <c r="D275" s="77"/>
      <c r="E275" s="86"/>
      <c r="F275" s="86"/>
      <c r="G275" s="86"/>
      <c r="H275" s="86"/>
      <c r="I275" s="86"/>
      <c r="J275" s="113"/>
      <c r="K275" s="115"/>
      <c r="L275" s="115"/>
      <c r="M275" s="115"/>
      <c r="N275" s="80"/>
      <c r="O275" s="80"/>
      <c r="P275" s="81"/>
      <c r="Q275" s="82"/>
      <c r="R275" s="82"/>
      <c r="S275" s="82"/>
      <c r="T275" s="82"/>
      <c r="U275" s="82"/>
      <c r="V275" s="82"/>
      <c r="W275" s="39"/>
    </row>
    <row r="276" spans="1:23" s="8" customFormat="1" ht="14.25" customHeight="1">
      <c r="A276" s="5" t="s">
        <v>293</v>
      </c>
      <c r="B276" s="24"/>
      <c r="C276" s="93"/>
      <c r="D276" s="77"/>
      <c r="E276" s="86"/>
      <c r="F276" s="86"/>
      <c r="G276" s="86"/>
      <c r="H276" s="86"/>
      <c r="I276" s="86"/>
      <c r="J276" s="113"/>
      <c r="K276" s="115"/>
      <c r="L276" s="115"/>
      <c r="M276" s="115"/>
      <c r="N276" s="80"/>
      <c r="O276" s="80"/>
      <c r="P276" s="81"/>
      <c r="Q276" s="82"/>
      <c r="R276" s="82"/>
      <c r="S276" s="82"/>
      <c r="T276" s="82"/>
      <c r="U276" s="82"/>
      <c r="V276" s="82"/>
      <c r="W276" s="39"/>
    </row>
    <row r="277" spans="1:23" s="8" customFormat="1" ht="14.25" customHeight="1">
      <c r="A277" s="114" t="s">
        <v>181</v>
      </c>
      <c r="B277" s="24"/>
      <c r="C277" s="78" t="s">
        <v>172</v>
      </c>
      <c r="D277" s="128" t="s">
        <v>19</v>
      </c>
      <c r="E277" s="128" t="s">
        <v>17</v>
      </c>
      <c r="F277" s="86" t="s">
        <v>93</v>
      </c>
      <c r="G277" s="32" t="s">
        <v>97</v>
      </c>
      <c r="H277" s="32" t="s">
        <v>103</v>
      </c>
      <c r="I277" s="30" t="s">
        <v>294</v>
      </c>
      <c r="J277" s="113"/>
      <c r="K277" s="115">
        <f>K278</f>
        <v>4</v>
      </c>
      <c r="L277" s="115">
        <f>L278</f>
        <v>0</v>
      </c>
      <c r="M277" s="115">
        <f>M278</f>
        <v>0</v>
      </c>
      <c r="N277" s="80"/>
      <c r="O277" s="80"/>
      <c r="P277" s="81"/>
      <c r="Q277" s="82"/>
      <c r="R277" s="82"/>
      <c r="S277" s="82"/>
      <c r="T277" s="82"/>
      <c r="U277" s="82"/>
      <c r="V277" s="82"/>
      <c r="W277" s="39"/>
    </row>
    <row r="278" spans="1:23" s="8" customFormat="1" ht="14.25" customHeight="1">
      <c r="A278" s="5" t="s">
        <v>138</v>
      </c>
      <c r="B278" s="24"/>
      <c r="C278" s="78" t="s">
        <v>172</v>
      </c>
      <c r="D278" s="128" t="s">
        <v>19</v>
      </c>
      <c r="E278" s="128" t="s">
        <v>17</v>
      </c>
      <c r="F278" s="86" t="s">
        <v>93</v>
      </c>
      <c r="G278" s="32" t="s">
        <v>97</v>
      </c>
      <c r="H278" s="32" t="s">
        <v>103</v>
      </c>
      <c r="I278" s="30" t="s">
        <v>294</v>
      </c>
      <c r="J278" s="30">
        <v>240</v>
      </c>
      <c r="K278" s="115">
        <v>4</v>
      </c>
      <c r="L278" s="115">
        <v>0</v>
      </c>
      <c r="M278" s="115">
        <v>0</v>
      </c>
      <c r="N278" s="80"/>
      <c r="O278" s="80"/>
      <c r="P278" s="81"/>
      <c r="Q278" s="82"/>
      <c r="R278" s="82"/>
      <c r="S278" s="82"/>
      <c r="T278" s="82"/>
      <c r="U278" s="82"/>
      <c r="V278" s="82"/>
      <c r="W278" s="39"/>
    </row>
    <row r="279" spans="1:23" ht="14.25" customHeight="1">
      <c r="A279" s="12" t="s">
        <v>160</v>
      </c>
      <c r="B279" s="19"/>
      <c r="C279" s="93" t="s">
        <v>172</v>
      </c>
      <c r="D279" s="14" t="str">
        <f>D$269</f>
        <v>07</v>
      </c>
      <c r="E279" s="14" t="s">
        <v>19</v>
      </c>
      <c r="F279" s="14"/>
      <c r="G279" s="14"/>
      <c r="H279" s="14"/>
      <c r="I279" s="14"/>
      <c r="J279" s="102"/>
      <c r="K279" s="116">
        <f aca="true" t="shared" si="1" ref="K279:M280">K280</f>
        <v>4</v>
      </c>
      <c r="L279" s="116">
        <f t="shared" si="1"/>
        <v>4</v>
      </c>
      <c r="M279" s="117">
        <f t="shared" si="1"/>
        <v>4</v>
      </c>
      <c r="N279" s="18" t="e">
        <f>N281+#REF!+#REF!</f>
        <v>#REF!</v>
      </c>
      <c r="O279" s="18" t="e">
        <f>O281+#REF!+#REF!</f>
        <v>#REF!</v>
      </c>
      <c r="P279" s="51"/>
      <c r="Q279" s="16"/>
      <c r="R279" s="16"/>
      <c r="S279" s="16"/>
      <c r="T279" s="16"/>
      <c r="U279" s="16"/>
      <c r="V279" s="16"/>
      <c r="W279" s="35"/>
    </row>
    <row r="280" spans="1:23" ht="14.25" customHeight="1">
      <c r="A280" s="5" t="s">
        <v>247</v>
      </c>
      <c r="B280" s="19"/>
      <c r="C280" s="78" t="s">
        <v>172</v>
      </c>
      <c r="D280" s="32" t="s">
        <v>19</v>
      </c>
      <c r="E280" s="32" t="s">
        <v>19</v>
      </c>
      <c r="F280" s="32" t="s">
        <v>93</v>
      </c>
      <c r="G280" s="32" t="s">
        <v>97</v>
      </c>
      <c r="H280" s="32" t="s">
        <v>103</v>
      </c>
      <c r="I280" s="32" t="s">
        <v>107</v>
      </c>
      <c r="J280" s="102"/>
      <c r="K280" s="116">
        <f t="shared" si="1"/>
        <v>4</v>
      </c>
      <c r="L280" s="116">
        <f t="shared" si="1"/>
        <v>4</v>
      </c>
      <c r="M280" s="115">
        <f t="shared" si="1"/>
        <v>4</v>
      </c>
      <c r="N280" s="18"/>
      <c r="O280" s="18"/>
      <c r="P280" s="51"/>
      <c r="Q280" s="16"/>
      <c r="R280" s="16"/>
      <c r="S280" s="16"/>
      <c r="T280" s="16"/>
      <c r="U280" s="16"/>
      <c r="V280" s="16"/>
      <c r="W280" s="35"/>
    </row>
    <row r="281" spans="1:23" s="2" customFormat="1" ht="14.25" customHeight="1">
      <c r="A281" s="5" t="s">
        <v>87</v>
      </c>
      <c r="B281" s="19"/>
      <c r="C281" s="78" t="s">
        <v>172</v>
      </c>
      <c r="D281" s="30" t="str">
        <f>D$269</f>
        <v>07</v>
      </c>
      <c r="E281" s="30" t="str">
        <f>E$279</f>
        <v>07</v>
      </c>
      <c r="F281" s="30" t="s">
        <v>93</v>
      </c>
      <c r="G281" s="30" t="s">
        <v>97</v>
      </c>
      <c r="H281" s="30" t="s">
        <v>103</v>
      </c>
      <c r="I281" s="30" t="s">
        <v>114</v>
      </c>
      <c r="J281" s="107"/>
      <c r="K281" s="118">
        <f>K283</f>
        <v>4</v>
      </c>
      <c r="L281" s="118">
        <f>L283</f>
        <v>4</v>
      </c>
      <c r="M281" s="115">
        <f>M283</f>
        <v>4</v>
      </c>
      <c r="N281" s="15" t="e">
        <f>#REF!</f>
        <v>#REF!</v>
      </c>
      <c r="O281" s="15" t="e">
        <f>#REF!</f>
        <v>#REF!</v>
      </c>
      <c r="P281" s="50"/>
      <c r="Q281" s="40"/>
      <c r="R281" s="40"/>
      <c r="S281" s="40"/>
      <c r="T281" s="40"/>
      <c r="U281" s="40"/>
      <c r="V281" s="40"/>
      <c r="W281" s="42"/>
    </row>
    <row r="282" spans="1:23" ht="14.25" customHeight="1">
      <c r="A282" s="5" t="s">
        <v>137</v>
      </c>
      <c r="B282" s="19"/>
      <c r="C282" s="25"/>
      <c r="D282" s="75"/>
      <c r="E282" s="75"/>
      <c r="F282" s="75"/>
      <c r="G282" s="75"/>
      <c r="H282" s="75"/>
      <c r="I282" s="75"/>
      <c r="J282" s="75"/>
      <c r="K282" s="125"/>
      <c r="L282" s="125"/>
      <c r="M282" s="125"/>
      <c r="N282" s="61"/>
      <c r="O282" s="61"/>
      <c r="P282" s="50"/>
      <c r="Q282" s="40"/>
      <c r="R282" s="40"/>
      <c r="S282" s="40"/>
      <c r="T282" s="40"/>
      <c r="U282" s="40"/>
      <c r="V282" s="40"/>
      <c r="W282" s="35"/>
    </row>
    <row r="283" spans="1:23" ht="14.25" customHeight="1">
      <c r="A283" s="5" t="s">
        <v>138</v>
      </c>
      <c r="B283" s="19"/>
      <c r="C283" s="78" t="s">
        <v>172</v>
      </c>
      <c r="D283" s="30" t="str">
        <f>D$269</f>
        <v>07</v>
      </c>
      <c r="E283" s="30" t="str">
        <f>E$279</f>
        <v>07</v>
      </c>
      <c r="F283" s="30" t="s">
        <v>93</v>
      </c>
      <c r="G283" s="30" t="s">
        <v>97</v>
      </c>
      <c r="H283" s="30" t="s">
        <v>103</v>
      </c>
      <c r="I283" s="30" t="s">
        <v>114</v>
      </c>
      <c r="J283" s="30" t="s">
        <v>139</v>
      </c>
      <c r="K283" s="118">
        <v>4</v>
      </c>
      <c r="L283" s="118">
        <v>4</v>
      </c>
      <c r="M283" s="118">
        <v>4</v>
      </c>
      <c r="N283" s="61"/>
      <c r="O283" s="61"/>
      <c r="P283" s="50"/>
      <c r="Q283" s="40"/>
      <c r="R283" s="40"/>
      <c r="S283" s="40"/>
      <c r="T283" s="40"/>
      <c r="U283" s="40"/>
      <c r="V283" s="40"/>
      <c r="W283" s="35"/>
    </row>
    <row r="284" spans="1:23" s="4" customFormat="1" ht="14.25" customHeight="1">
      <c r="A284" s="64" t="s">
        <v>161</v>
      </c>
      <c r="B284" s="87"/>
      <c r="C284" s="93" t="s">
        <v>172</v>
      </c>
      <c r="D284" s="33" t="s">
        <v>20</v>
      </c>
      <c r="E284" s="32"/>
      <c r="F284" s="32"/>
      <c r="G284" s="32"/>
      <c r="H284" s="32"/>
      <c r="I284" s="32"/>
      <c r="J284" s="32"/>
      <c r="K284" s="109">
        <f aca="true" t="shared" si="2" ref="K284:M285">K285</f>
        <v>2685.46</v>
      </c>
      <c r="L284" s="109">
        <f t="shared" si="2"/>
        <v>2227.7</v>
      </c>
      <c r="M284" s="102">
        <f t="shared" si="2"/>
        <v>2227.7</v>
      </c>
      <c r="N284" s="80" t="e">
        <f>#REF!+#REF!+#REF!+#REF!</f>
        <v>#REF!</v>
      </c>
      <c r="O284" s="80" t="e">
        <f>#REF!+#REF!+#REF!+#REF!</f>
        <v>#REF!</v>
      </c>
      <c r="P284" s="81"/>
      <c r="Q284" s="82"/>
      <c r="R284" s="82"/>
      <c r="S284" s="82"/>
      <c r="T284" s="82"/>
      <c r="U284" s="82"/>
      <c r="V284" s="82"/>
      <c r="W284" s="47"/>
    </row>
    <row r="285" spans="1:23" s="2" customFormat="1" ht="14.25" customHeight="1">
      <c r="A285" s="20" t="s">
        <v>24</v>
      </c>
      <c r="B285" s="17"/>
      <c r="C285" s="93" t="s">
        <v>172</v>
      </c>
      <c r="D285" s="14" t="s">
        <v>20</v>
      </c>
      <c r="E285" s="14" t="s">
        <v>14</v>
      </c>
      <c r="F285" s="14"/>
      <c r="G285" s="14"/>
      <c r="H285" s="14"/>
      <c r="I285" s="14"/>
      <c r="J285" s="14"/>
      <c r="K285" s="102">
        <f t="shared" si="2"/>
        <v>2685.46</v>
      </c>
      <c r="L285" s="102">
        <f t="shared" si="2"/>
        <v>2227.7</v>
      </c>
      <c r="M285" s="102">
        <f t="shared" si="2"/>
        <v>2227.7</v>
      </c>
      <c r="N285" s="18"/>
      <c r="O285" s="18"/>
      <c r="P285" s="51"/>
      <c r="Q285" s="16"/>
      <c r="R285" s="16"/>
      <c r="S285" s="16"/>
      <c r="T285" s="16"/>
      <c r="U285" s="16"/>
      <c r="V285" s="16"/>
      <c r="W285" s="42"/>
    </row>
    <row r="286" spans="1:23" s="2" customFormat="1" ht="14.25" customHeight="1">
      <c r="A286" s="5" t="s">
        <v>247</v>
      </c>
      <c r="B286" s="17"/>
      <c r="C286" s="78" t="s">
        <v>172</v>
      </c>
      <c r="D286" s="32" t="s">
        <v>20</v>
      </c>
      <c r="E286" s="32" t="s">
        <v>14</v>
      </c>
      <c r="F286" s="32" t="s">
        <v>93</v>
      </c>
      <c r="G286" s="32" t="s">
        <v>97</v>
      </c>
      <c r="H286" s="32" t="s">
        <v>103</v>
      </c>
      <c r="I286" s="32" t="s">
        <v>107</v>
      </c>
      <c r="J286" s="14"/>
      <c r="K286" s="108">
        <f>K287+K290+K296</f>
        <v>2685.46</v>
      </c>
      <c r="L286" s="108">
        <f>L287+L290</f>
        <v>2227.7</v>
      </c>
      <c r="M286" s="108">
        <f>M287+M290</f>
        <v>2227.7</v>
      </c>
      <c r="N286" s="18"/>
      <c r="O286" s="18"/>
      <c r="P286" s="51"/>
      <c r="Q286" s="16"/>
      <c r="R286" s="16"/>
      <c r="S286" s="16"/>
      <c r="T286" s="16"/>
      <c r="U286" s="16"/>
      <c r="V286" s="16"/>
      <c r="W286" s="42"/>
    </row>
    <row r="287" spans="1:23" s="2" customFormat="1" ht="14.25" customHeight="1">
      <c r="A287" s="22" t="s">
        <v>88</v>
      </c>
      <c r="B287" s="17"/>
      <c r="C287" s="78" t="s">
        <v>172</v>
      </c>
      <c r="D287" s="32" t="s">
        <v>20</v>
      </c>
      <c r="E287" s="32" t="s">
        <v>14</v>
      </c>
      <c r="F287" s="32" t="s">
        <v>93</v>
      </c>
      <c r="G287" s="32" t="s">
        <v>97</v>
      </c>
      <c r="H287" s="32" t="s">
        <v>103</v>
      </c>
      <c r="I287" s="32" t="s">
        <v>115</v>
      </c>
      <c r="J287" s="32"/>
      <c r="K287" s="115">
        <f>K289</f>
        <v>2</v>
      </c>
      <c r="L287" s="115">
        <f>L289</f>
        <v>2</v>
      </c>
      <c r="M287" s="115">
        <f>M289</f>
        <v>2</v>
      </c>
      <c r="N287" s="18"/>
      <c r="O287" s="18"/>
      <c r="P287" s="51"/>
      <c r="Q287" s="16"/>
      <c r="R287" s="16"/>
      <c r="S287" s="16"/>
      <c r="T287" s="16"/>
      <c r="U287" s="16"/>
      <c r="V287" s="16"/>
      <c r="W287" s="42"/>
    </row>
    <row r="288" spans="1:23" ht="14.25" customHeight="1">
      <c r="A288" s="5" t="s">
        <v>137</v>
      </c>
      <c r="B288" s="19"/>
      <c r="C288" s="25"/>
      <c r="K288" s="118"/>
      <c r="L288" s="118"/>
      <c r="M288" s="118"/>
      <c r="N288" s="56">
        <f>11260+2858</f>
        <v>14118</v>
      </c>
      <c r="O288" s="56">
        <f>11613+2889</f>
        <v>14502</v>
      </c>
      <c r="P288" s="50"/>
      <c r="Q288" s="40"/>
      <c r="R288" s="40"/>
      <c r="S288" s="40"/>
      <c r="T288" s="40"/>
      <c r="U288" s="40"/>
      <c r="V288" s="40"/>
      <c r="W288" s="35"/>
    </row>
    <row r="289" spans="1:23" s="8" customFormat="1" ht="14.25" customHeight="1">
      <c r="A289" s="5" t="s">
        <v>138</v>
      </c>
      <c r="B289" s="24"/>
      <c r="C289" s="78" t="s">
        <v>172</v>
      </c>
      <c r="D289" s="30" t="s">
        <v>20</v>
      </c>
      <c r="E289" s="30" t="str">
        <f>E285</f>
        <v>01</v>
      </c>
      <c r="F289" s="32" t="s">
        <v>93</v>
      </c>
      <c r="G289" s="32" t="s">
        <v>97</v>
      </c>
      <c r="H289" s="32" t="s">
        <v>103</v>
      </c>
      <c r="I289" s="32" t="s">
        <v>115</v>
      </c>
      <c r="J289" s="30" t="s">
        <v>139</v>
      </c>
      <c r="K289" s="118">
        <v>2</v>
      </c>
      <c r="L289" s="118">
        <v>2</v>
      </c>
      <c r="M289" s="118">
        <v>2</v>
      </c>
      <c r="N289" s="83"/>
      <c r="O289" s="83"/>
      <c r="P289" s="84"/>
      <c r="Q289" s="85"/>
      <c r="R289" s="85"/>
      <c r="S289" s="85"/>
      <c r="T289" s="85"/>
      <c r="U289" s="85"/>
      <c r="V289" s="85"/>
      <c r="W289" s="39"/>
    </row>
    <row r="290" spans="1:23" s="8" customFormat="1" ht="14.25" customHeight="1">
      <c r="A290" s="3" t="s">
        <v>162</v>
      </c>
      <c r="B290" s="24"/>
      <c r="C290" s="78" t="s">
        <v>172</v>
      </c>
      <c r="D290" s="30" t="s">
        <v>20</v>
      </c>
      <c r="E290" s="30" t="s">
        <v>14</v>
      </c>
      <c r="F290" s="30" t="s">
        <v>93</v>
      </c>
      <c r="G290" s="30" t="s">
        <v>97</v>
      </c>
      <c r="H290" s="30" t="s">
        <v>103</v>
      </c>
      <c r="I290" s="30" t="s">
        <v>116</v>
      </c>
      <c r="J290" s="30"/>
      <c r="K290" s="107" t="str">
        <f>K291</f>
        <v>2293,26</v>
      </c>
      <c r="L290" s="107">
        <f>L291</f>
        <v>2225.7</v>
      </c>
      <c r="M290" s="107" t="str">
        <f>M291</f>
        <v>2225,7</v>
      </c>
      <c r="N290" s="83"/>
      <c r="O290" s="83"/>
      <c r="P290" s="84"/>
      <c r="Q290" s="85"/>
      <c r="R290" s="85"/>
      <c r="S290" s="85"/>
      <c r="T290" s="85"/>
      <c r="U290" s="85"/>
      <c r="V290" s="85"/>
      <c r="W290" s="39"/>
    </row>
    <row r="291" spans="1:23" s="8" customFormat="1" ht="14.25" customHeight="1">
      <c r="A291" s="3" t="s">
        <v>164</v>
      </c>
      <c r="B291" s="24"/>
      <c r="C291" s="78" t="s">
        <v>172</v>
      </c>
      <c r="D291" s="30" t="s">
        <v>20</v>
      </c>
      <c r="E291" s="30" t="s">
        <v>14</v>
      </c>
      <c r="F291" s="30" t="s">
        <v>93</v>
      </c>
      <c r="G291" s="30" t="s">
        <v>97</v>
      </c>
      <c r="H291" s="30" t="s">
        <v>103</v>
      </c>
      <c r="I291" s="30" t="s">
        <v>116</v>
      </c>
      <c r="J291" s="30" t="s">
        <v>163</v>
      </c>
      <c r="K291" s="30" t="s">
        <v>303</v>
      </c>
      <c r="L291" s="107">
        <v>2225.7</v>
      </c>
      <c r="M291" s="30" t="s">
        <v>185</v>
      </c>
      <c r="N291" s="83"/>
      <c r="O291" s="83"/>
      <c r="P291" s="84"/>
      <c r="Q291" s="85"/>
      <c r="R291" s="85"/>
      <c r="S291" s="85"/>
      <c r="T291" s="85"/>
      <c r="U291" s="85"/>
      <c r="V291" s="85"/>
      <c r="W291" s="39"/>
    </row>
    <row r="292" spans="1:23" s="8" customFormat="1" ht="14.25" customHeight="1" hidden="1">
      <c r="A292" s="3"/>
      <c r="B292" s="24"/>
      <c r="C292" s="25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83"/>
      <c r="O292" s="83"/>
      <c r="P292" s="84"/>
      <c r="Q292" s="85"/>
      <c r="R292" s="85"/>
      <c r="S292" s="85"/>
      <c r="T292" s="85"/>
      <c r="U292" s="85"/>
      <c r="V292" s="85"/>
      <c r="W292" s="39"/>
    </row>
    <row r="293" spans="1:23" s="8" customFormat="1" ht="14.25" customHeight="1">
      <c r="A293" s="120" t="s">
        <v>228</v>
      </c>
      <c r="B293" s="24"/>
      <c r="C293" s="25"/>
      <c r="D293" s="30"/>
      <c r="E293" s="30"/>
      <c r="F293" s="30"/>
      <c r="G293" s="30"/>
      <c r="H293" s="30"/>
      <c r="I293" s="30"/>
      <c r="J293" s="30"/>
      <c r="K293" s="118"/>
      <c r="L293" s="118"/>
      <c r="M293" s="118"/>
      <c r="N293" s="83"/>
      <c r="O293" s="83"/>
      <c r="P293" s="84"/>
      <c r="Q293" s="85"/>
      <c r="R293" s="85"/>
      <c r="S293" s="85"/>
      <c r="T293" s="85"/>
      <c r="U293" s="85"/>
      <c r="V293" s="85"/>
      <c r="W293" s="39"/>
    </row>
    <row r="294" spans="1:23" s="8" customFormat="1" ht="14.25" customHeight="1">
      <c r="A294" s="120" t="s">
        <v>254</v>
      </c>
      <c r="B294" s="24"/>
      <c r="C294" s="25"/>
      <c r="D294" s="30"/>
      <c r="E294" s="30"/>
      <c r="F294" s="30"/>
      <c r="G294" s="30"/>
      <c r="H294" s="30"/>
      <c r="I294" s="30"/>
      <c r="J294" s="30"/>
      <c r="K294" s="118"/>
      <c r="L294" s="118"/>
      <c r="M294" s="118"/>
      <c r="N294" s="83"/>
      <c r="O294" s="83"/>
      <c r="P294" s="84"/>
      <c r="Q294" s="85"/>
      <c r="R294" s="85"/>
      <c r="S294" s="85"/>
      <c r="T294" s="85"/>
      <c r="U294" s="85"/>
      <c r="V294" s="85"/>
      <c r="W294" s="39"/>
    </row>
    <row r="295" spans="1:23" s="8" customFormat="1" ht="14.25" customHeight="1">
      <c r="A295" s="120" t="s">
        <v>255</v>
      </c>
      <c r="B295" s="24"/>
      <c r="C295" s="25"/>
      <c r="D295" s="30"/>
      <c r="E295" s="30"/>
      <c r="F295" s="30"/>
      <c r="G295" s="30"/>
      <c r="H295" s="30"/>
      <c r="I295" s="30"/>
      <c r="J295" s="30"/>
      <c r="K295" s="118"/>
      <c r="L295" s="118"/>
      <c r="M295" s="118"/>
      <c r="N295" s="83"/>
      <c r="O295" s="83"/>
      <c r="P295" s="84"/>
      <c r="Q295" s="85"/>
      <c r="R295" s="85"/>
      <c r="S295" s="85"/>
      <c r="T295" s="85"/>
      <c r="U295" s="85"/>
      <c r="V295" s="85"/>
      <c r="W295" s="39"/>
    </row>
    <row r="296" spans="1:23" s="8" customFormat="1" ht="14.25" customHeight="1">
      <c r="A296" s="120" t="s">
        <v>256</v>
      </c>
      <c r="B296" s="24"/>
      <c r="C296" s="25" t="s">
        <v>172</v>
      </c>
      <c r="D296" s="30" t="s">
        <v>20</v>
      </c>
      <c r="E296" s="30" t="s">
        <v>14</v>
      </c>
      <c r="F296" s="30" t="s">
        <v>93</v>
      </c>
      <c r="G296" s="30" t="s">
        <v>97</v>
      </c>
      <c r="H296" s="30" t="s">
        <v>103</v>
      </c>
      <c r="I296" s="30" t="s">
        <v>229</v>
      </c>
      <c r="J296" s="30"/>
      <c r="K296" s="118" t="str">
        <f>K297</f>
        <v>390,20</v>
      </c>
      <c r="L296" s="118">
        <f>L297</f>
        <v>0</v>
      </c>
      <c r="M296" s="118">
        <f>M297</f>
        <v>0</v>
      </c>
      <c r="N296" s="83"/>
      <c r="O296" s="83"/>
      <c r="P296" s="84"/>
      <c r="Q296" s="85"/>
      <c r="R296" s="85"/>
      <c r="S296" s="85"/>
      <c r="T296" s="85"/>
      <c r="U296" s="85"/>
      <c r="V296" s="85"/>
      <c r="W296" s="39"/>
    </row>
    <row r="297" spans="1:23" s="8" customFormat="1" ht="14.25" customHeight="1">
      <c r="A297" s="121" t="s">
        <v>164</v>
      </c>
      <c r="B297" s="24"/>
      <c r="C297" s="25" t="s">
        <v>172</v>
      </c>
      <c r="D297" s="30" t="s">
        <v>20</v>
      </c>
      <c r="E297" s="30" t="s">
        <v>14</v>
      </c>
      <c r="F297" s="30" t="s">
        <v>93</v>
      </c>
      <c r="G297" s="30" t="s">
        <v>97</v>
      </c>
      <c r="H297" s="30" t="s">
        <v>103</v>
      </c>
      <c r="I297" s="30" t="s">
        <v>229</v>
      </c>
      <c r="J297" s="30" t="s">
        <v>163</v>
      </c>
      <c r="K297" s="30" t="s">
        <v>295</v>
      </c>
      <c r="L297" s="118">
        <v>0</v>
      </c>
      <c r="M297" s="118">
        <v>0</v>
      </c>
      <c r="N297" s="83"/>
      <c r="O297" s="83"/>
      <c r="P297" s="84"/>
      <c r="Q297" s="85"/>
      <c r="R297" s="85"/>
      <c r="S297" s="85"/>
      <c r="T297" s="85"/>
      <c r="U297" s="85"/>
      <c r="V297" s="85"/>
      <c r="W297" s="39"/>
    </row>
    <row r="298" spans="1:23" s="8" customFormat="1" ht="14.25" customHeight="1">
      <c r="A298" s="99" t="s">
        <v>127</v>
      </c>
      <c r="B298" s="24"/>
      <c r="C298" s="93" t="s">
        <v>172</v>
      </c>
      <c r="D298" s="33" t="s">
        <v>18</v>
      </c>
      <c r="E298" s="33" t="s">
        <v>103</v>
      </c>
      <c r="F298" s="30"/>
      <c r="G298" s="30"/>
      <c r="H298" s="30"/>
      <c r="I298" s="30"/>
      <c r="J298" s="30"/>
      <c r="K298" s="117">
        <f aca="true" t="shared" si="3" ref="K298:M299">K299</f>
        <v>286.6</v>
      </c>
      <c r="L298" s="117">
        <f t="shared" si="3"/>
        <v>236</v>
      </c>
      <c r="M298" s="117">
        <f t="shared" si="3"/>
        <v>236</v>
      </c>
      <c r="N298" s="83"/>
      <c r="O298" s="83"/>
      <c r="P298" s="84"/>
      <c r="Q298" s="85"/>
      <c r="R298" s="85"/>
      <c r="S298" s="85"/>
      <c r="T298" s="85"/>
      <c r="U298" s="85"/>
      <c r="V298" s="85"/>
      <c r="W298" s="39"/>
    </row>
    <row r="299" spans="1:23" s="8" customFormat="1" ht="14.25" customHeight="1">
      <c r="A299" s="99" t="s">
        <v>128</v>
      </c>
      <c r="B299" s="24"/>
      <c r="C299" s="93" t="s">
        <v>172</v>
      </c>
      <c r="D299" s="33" t="s">
        <v>18</v>
      </c>
      <c r="E299" s="33" t="s">
        <v>14</v>
      </c>
      <c r="F299" s="30"/>
      <c r="G299" s="30"/>
      <c r="H299" s="30"/>
      <c r="I299" s="30"/>
      <c r="J299" s="30"/>
      <c r="K299" s="117">
        <f t="shared" si="3"/>
        <v>286.6</v>
      </c>
      <c r="L299" s="117">
        <f t="shared" si="3"/>
        <v>236</v>
      </c>
      <c r="M299" s="117">
        <f t="shared" si="3"/>
        <v>236</v>
      </c>
      <c r="N299" s="83"/>
      <c r="O299" s="83"/>
      <c r="P299" s="84"/>
      <c r="Q299" s="85"/>
      <c r="R299" s="85"/>
      <c r="S299" s="85"/>
      <c r="T299" s="85"/>
      <c r="U299" s="85"/>
      <c r="V299" s="85"/>
      <c r="W299" s="39"/>
    </row>
    <row r="300" spans="1:23" s="8" customFormat="1" ht="14.25" customHeight="1">
      <c r="A300" s="5" t="s">
        <v>247</v>
      </c>
      <c r="B300" s="24"/>
      <c r="C300" s="78" t="s">
        <v>172</v>
      </c>
      <c r="D300" s="32" t="s">
        <v>18</v>
      </c>
      <c r="E300" s="32" t="s">
        <v>14</v>
      </c>
      <c r="F300" s="30" t="s">
        <v>93</v>
      </c>
      <c r="G300" s="30" t="s">
        <v>97</v>
      </c>
      <c r="H300" s="30" t="s">
        <v>103</v>
      </c>
      <c r="I300" s="30" t="s">
        <v>107</v>
      </c>
      <c r="J300" s="30"/>
      <c r="K300" s="115">
        <f>K302</f>
        <v>286.6</v>
      </c>
      <c r="L300" s="115">
        <f>L302</f>
        <v>236</v>
      </c>
      <c r="M300" s="115">
        <f>M302</f>
        <v>236</v>
      </c>
      <c r="N300" s="83"/>
      <c r="O300" s="83"/>
      <c r="P300" s="84"/>
      <c r="Q300" s="85"/>
      <c r="R300" s="85"/>
      <c r="S300" s="85"/>
      <c r="T300" s="85"/>
      <c r="U300" s="85"/>
      <c r="V300" s="85"/>
      <c r="W300" s="39"/>
    </row>
    <row r="301" spans="1:23" s="8" customFormat="1" ht="14.25" customHeight="1">
      <c r="A301" s="3" t="s">
        <v>284</v>
      </c>
      <c r="B301" s="24"/>
      <c r="K301" s="123"/>
      <c r="L301" s="123"/>
      <c r="M301" s="123"/>
      <c r="N301" s="83"/>
      <c r="O301" s="83"/>
      <c r="P301" s="84"/>
      <c r="Q301" s="85"/>
      <c r="R301" s="85"/>
      <c r="S301" s="85"/>
      <c r="T301" s="85"/>
      <c r="U301" s="85"/>
      <c r="V301" s="85"/>
      <c r="W301" s="39"/>
    </row>
    <row r="302" spans="1:23" s="8" customFormat="1" ht="14.25" customHeight="1">
      <c r="A302" s="3" t="s">
        <v>165</v>
      </c>
      <c r="B302" s="24"/>
      <c r="C302" s="78" t="s">
        <v>172</v>
      </c>
      <c r="D302" s="30" t="s">
        <v>18</v>
      </c>
      <c r="E302" s="30" t="s">
        <v>14</v>
      </c>
      <c r="F302" s="30" t="s">
        <v>93</v>
      </c>
      <c r="G302" s="30" t="s">
        <v>97</v>
      </c>
      <c r="H302" s="30" t="s">
        <v>103</v>
      </c>
      <c r="I302" s="30" t="s">
        <v>117</v>
      </c>
      <c r="J302" s="30"/>
      <c r="K302" s="118">
        <f>K303</f>
        <v>286.6</v>
      </c>
      <c r="L302" s="118">
        <f>L303</f>
        <v>236</v>
      </c>
      <c r="M302" s="118">
        <f>M303</f>
        <v>236</v>
      </c>
      <c r="N302" s="83"/>
      <c r="O302" s="83"/>
      <c r="P302" s="84"/>
      <c r="Q302" s="85"/>
      <c r="R302" s="85"/>
      <c r="S302" s="85"/>
      <c r="T302" s="85"/>
      <c r="U302" s="85"/>
      <c r="V302" s="85"/>
      <c r="W302" s="39"/>
    </row>
    <row r="303" spans="1:23" s="8" customFormat="1" ht="14.25" customHeight="1">
      <c r="A303" s="3" t="s">
        <v>166</v>
      </c>
      <c r="B303" s="24"/>
      <c r="C303" s="78" t="s">
        <v>172</v>
      </c>
      <c r="D303" s="30" t="s">
        <v>18</v>
      </c>
      <c r="E303" s="30" t="s">
        <v>14</v>
      </c>
      <c r="F303" s="30" t="s">
        <v>93</v>
      </c>
      <c r="G303" s="30" t="s">
        <v>97</v>
      </c>
      <c r="H303" s="30" t="s">
        <v>103</v>
      </c>
      <c r="I303" s="30" t="s">
        <v>117</v>
      </c>
      <c r="J303" s="30" t="s">
        <v>167</v>
      </c>
      <c r="K303" s="118">
        <v>286.6</v>
      </c>
      <c r="L303" s="118">
        <v>236</v>
      </c>
      <c r="M303" s="118">
        <v>236</v>
      </c>
      <c r="N303" s="83"/>
      <c r="O303" s="83"/>
      <c r="P303" s="84"/>
      <c r="Q303" s="85"/>
      <c r="R303" s="85"/>
      <c r="S303" s="85"/>
      <c r="T303" s="85"/>
      <c r="U303" s="85"/>
      <c r="V303" s="85"/>
      <c r="W303" s="39"/>
    </row>
    <row r="304" spans="1:23" s="4" customFormat="1" ht="14.25" customHeight="1">
      <c r="A304" s="64" t="s">
        <v>47</v>
      </c>
      <c r="B304" s="87"/>
      <c r="C304" s="93" t="s">
        <v>172</v>
      </c>
      <c r="D304" s="33" t="s">
        <v>77</v>
      </c>
      <c r="E304" s="33" t="s">
        <v>103</v>
      </c>
      <c r="F304" s="32"/>
      <c r="G304" s="32"/>
      <c r="H304" s="32"/>
      <c r="I304" s="33"/>
      <c r="J304" s="33"/>
      <c r="K304" s="117">
        <f>K305</f>
        <v>40</v>
      </c>
      <c r="L304" s="109">
        <f>L305</f>
        <v>115</v>
      </c>
      <c r="M304" s="117">
        <f>M305</f>
        <v>15</v>
      </c>
      <c r="N304" s="80" t="e">
        <f>#REF!+#REF!+#REF!+#REF!+#REF!+N305+#REF!</f>
        <v>#REF!</v>
      </c>
      <c r="O304" s="80" t="e">
        <f>#REF!+#REF!+#REF!+#REF!+#REF!+O305+#REF!</f>
        <v>#REF!</v>
      </c>
      <c r="P304" s="81"/>
      <c r="Q304" s="82"/>
      <c r="R304" s="82"/>
      <c r="S304" s="82"/>
      <c r="T304" s="82"/>
      <c r="U304" s="82"/>
      <c r="V304" s="82"/>
      <c r="W304" s="47"/>
    </row>
    <row r="305" spans="1:23" ht="14.25" customHeight="1">
      <c r="A305" s="20" t="s">
        <v>121</v>
      </c>
      <c r="B305" s="19"/>
      <c r="C305" s="93" t="s">
        <v>172</v>
      </c>
      <c r="D305" s="14" t="str">
        <f>D$304</f>
        <v>11</v>
      </c>
      <c r="E305" s="14" t="s">
        <v>14</v>
      </c>
      <c r="F305" s="14"/>
      <c r="G305" s="14"/>
      <c r="H305" s="14"/>
      <c r="I305" s="14"/>
      <c r="J305" s="14"/>
      <c r="K305" s="116">
        <f>K309</f>
        <v>40</v>
      </c>
      <c r="L305" s="102">
        <f>L309+L315</f>
        <v>115</v>
      </c>
      <c r="M305" s="117">
        <f>M309</f>
        <v>15</v>
      </c>
      <c r="N305" s="18" t="e">
        <f>N306+#REF!+#REF!</f>
        <v>#REF!</v>
      </c>
      <c r="O305" s="18" t="e">
        <f>O306+#REF!+#REF!</f>
        <v>#REF!</v>
      </c>
      <c r="P305" s="51"/>
      <c r="Q305" s="16"/>
      <c r="R305" s="16"/>
      <c r="S305" s="16"/>
      <c r="T305" s="16"/>
      <c r="U305" s="16"/>
      <c r="V305" s="16"/>
      <c r="W305" s="35"/>
    </row>
    <row r="306" spans="1:23" ht="14.25" customHeight="1" hidden="1">
      <c r="A306" s="12" t="s">
        <v>47</v>
      </c>
      <c r="B306" s="19"/>
      <c r="C306" s="25"/>
      <c r="D306" s="30" t="str">
        <f>D$304</f>
        <v>11</v>
      </c>
      <c r="E306" s="30" t="str">
        <f>E305</f>
        <v>01</v>
      </c>
      <c r="I306" s="30" t="s">
        <v>28</v>
      </c>
      <c r="J306" s="14"/>
      <c r="K306" s="116"/>
      <c r="L306" s="102"/>
      <c r="M306" s="116"/>
      <c r="N306" s="15">
        <f>N308</f>
        <v>0</v>
      </c>
      <c r="O306" s="15">
        <f>O308</f>
        <v>0</v>
      </c>
      <c r="P306" s="51"/>
      <c r="Q306" s="16"/>
      <c r="R306" s="16"/>
      <c r="S306" s="16"/>
      <c r="T306" s="16"/>
      <c r="U306" s="16"/>
      <c r="V306" s="16"/>
      <c r="W306" s="35"/>
    </row>
    <row r="307" spans="1:23" ht="14.25" customHeight="1" hidden="1">
      <c r="A307" s="5" t="s">
        <v>29</v>
      </c>
      <c r="B307" s="19"/>
      <c r="C307" s="25"/>
      <c r="D307" s="14"/>
      <c r="E307" s="14"/>
      <c r="F307" s="14"/>
      <c r="G307" s="14"/>
      <c r="H307" s="14"/>
      <c r="I307" s="14"/>
      <c r="J307" s="14"/>
      <c r="K307" s="116"/>
      <c r="L307" s="102"/>
      <c r="M307" s="116"/>
      <c r="N307" s="18"/>
      <c r="O307" s="18"/>
      <c r="P307" s="51"/>
      <c r="Q307" s="16"/>
      <c r="R307" s="16"/>
      <c r="S307" s="16"/>
      <c r="T307" s="16"/>
      <c r="U307" s="16"/>
      <c r="V307" s="16"/>
      <c r="W307" s="35"/>
    </row>
    <row r="308" spans="1:23" ht="14.25" customHeight="1" hidden="1">
      <c r="A308" s="5" t="s">
        <v>39</v>
      </c>
      <c r="B308" s="19"/>
      <c r="C308" s="25"/>
      <c r="D308" s="30" t="str">
        <f>D$304</f>
        <v>11</v>
      </c>
      <c r="E308" s="30" t="str">
        <f>E305</f>
        <v>01</v>
      </c>
      <c r="I308" s="30" t="str">
        <f>I306</f>
        <v>102 00 00</v>
      </c>
      <c r="J308" s="30" t="s">
        <v>36</v>
      </c>
      <c r="K308" s="118"/>
      <c r="L308" s="107"/>
      <c r="M308" s="118"/>
      <c r="P308" s="51"/>
      <c r="Q308" s="16"/>
      <c r="R308" s="16"/>
      <c r="S308" s="16"/>
      <c r="T308" s="16"/>
      <c r="U308" s="16"/>
      <c r="V308" s="16"/>
      <c r="W308" s="35"/>
    </row>
    <row r="309" spans="1:23" ht="14.25" customHeight="1">
      <c r="A309" s="5" t="s">
        <v>247</v>
      </c>
      <c r="B309" s="19"/>
      <c r="C309" s="78" t="s">
        <v>172</v>
      </c>
      <c r="D309" s="30" t="s">
        <v>77</v>
      </c>
      <c r="E309" s="30" t="s">
        <v>14</v>
      </c>
      <c r="F309" s="30" t="s">
        <v>93</v>
      </c>
      <c r="G309" s="30" t="s">
        <v>97</v>
      </c>
      <c r="H309" s="30" t="s">
        <v>103</v>
      </c>
      <c r="I309" s="30" t="s">
        <v>107</v>
      </c>
      <c r="K309" s="118">
        <f>K310</f>
        <v>40</v>
      </c>
      <c r="L309" s="118">
        <f>L310</f>
        <v>15</v>
      </c>
      <c r="M309" s="118">
        <f>M310</f>
        <v>15</v>
      </c>
      <c r="P309" s="51"/>
      <c r="Q309" s="16"/>
      <c r="R309" s="16"/>
      <c r="S309" s="16"/>
      <c r="T309" s="16"/>
      <c r="U309" s="16"/>
      <c r="V309" s="16"/>
      <c r="W309" s="35"/>
    </row>
    <row r="310" spans="1:23" ht="14.25" customHeight="1">
      <c r="A310" s="5" t="s">
        <v>168</v>
      </c>
      <c r="B310" s="67"/>
      <c r="C310" s="78" t="s">
        <v>172</v>
      </c>
      <c r="D310" s="68" t="str">
        <f>D$304</f>
        <v>11</v>
      </c>
      <c r="E310" s="68" t="str">
        <f>E305</f>
        <v>01</v>
      </c>
      <c r="F310" s="68" t="s">
        <v>93</v>
      </c>
      <c r="G310" s="68" t="s">
        <v>97</v>
      </c>
      <c r="H310" s="68" t="s">
        <v>103</v>
      </c>
      <c r="I310" s="30" t="s">
        <v>118</v>
      </c>
      <c r="K310" s="115">
        <f>K312</f>
        <v>40</v>
      </c>
      <c r="L310" s="115">
        <f>L312</f>
        <v>15</v>
      </c>
      <c r="M310" s="115">
        <f>M312</f>
        <v>15</v>
      </c>
      <c r="N310" s="56"/>
      <c r="O310" s="56"/>
      <c r="P310" s="50"/>
      <c r="Q310" s="40"/>
      <c r="R310" s="40"/>
      <c r="S310" s="40"/>
      <c r="T310" s="40"/>
      <c r="U310" s="40"/>
      <c r="V310" s="40"/>
      <c r="W310" s="35"/>
    </row>
    <row r="311" spans="1:23" ht="14.25" customHeight="1">
      <c r="A311" s="5" t="s">
        <v>137</v>
      </c>
      <c r="B311" s="19"/>
      <c r="C311" s="25"/>
      <c r="K311" s="118"/>
      <c r="L311" s="118"/>
      <c r="M311" s="118"/>
      <c r="N311" s="61"/>
      <c r="O311" s="61"/>
      <c r="P311" s="50"/>
      <c r="Q311" s="40"/>
      <c r="R311" s="40"/>
      <c r="S311" s="40"/>
      <c r="T311" s="40"/>
      <c r="U311" s="40"/>
      <c r="V311" s="40"/>
      <c r="W311" s="35"/>
    </row>
    <row r="312" spans="1:23" ht="14.25" customHeight="1">
      <c r="A312" s="5" t="s">
        <v>138</v>
      </c>
      <c r="B312" s="26"/>
      <c r="C312" s="78" t="s">
        <v>172</v>
      </c>
      <c r="D312" s="30" t="s">
        <v>77</v>
      </c>
      <c r="E312" s="32" t="s">
        <v>14</v>
      </c>
      <c r="F312" s="68" t="s">
        <v>93</v>
      </c>
      <c r="G312" s="68" t="s">
        <v>97</v>
      </c>
      <c r="H312" s="68" t="s">
        <v>103</v>
      </c>
      <c r="I312" s="30" t="s">
        <v>118</v>
      </c>
      <c r="J312" s="32" t="s">
        <v>139</v>
      </c>
      <c r="K312" s="115">
        <v>40</v>
      </c>
      <c r="L312" s="115">
        <v>15</v>
      </c>
      <c r="M312" s="115">
        <v>15</v>
      </c>
      <c r="N312" s="59"/>
      <c r="O312" s="59"/>
      <c r="P312" s="53"/>
      <c r="Q312" s="46"/>
      <c r="R312" s="46"/>
      <c r="S312" s="46"/>
      <c r="T312" s="46"/>
      <c r="U312" s="46"/>
      <c r="V312" s="46"/>
      <c r="W312" s="35"/>
    </row>
    <row r="313" spans="1:23" ht="14.25" customHeight="1" hidden="1">
      <c r="A313" s="27"/>
      <c r="B313" s="26"/>
      <c r="C313" s="79"/>
      <c r="E313" s="32"/>
      <c r="F313" s="32"/>
      <c r="G313" s="32"/>
      <c r="H313" s="32"/>
      <c r="I313" s="32"/>
      <c r="J313" s="32"/>
      <c r="K313" s="32"/>
      <c r="L313" s="32"/>
      <c r="M313" s="32"/>
      <c r="N313" s="59"/>
      <c r="O313" s="59"/>
      <c r="P313" s="53"/>
      <c r="Q313" s="46"/>
      <c r="R313" s="46"/>
      <c r="S313" s="46"/>
      <c r="T313" s="46"/>
      <c r="U313" s="46"/>
      <c r="V313" s="46"/>
      <c r="W313" s="35"/>
    </row>
    <row r="314" spans="1:23" ht="14.25" customHeight="1">
      <c r="A314" s="28" t="s">
        <v>265</v>
      </c>
      <c r="B314" s="26"/>
      <c r="C314" s="79"/>
      <c r="E314" s="32"/>
      <c r="F314" s="32"/>
      <c r="G314" s="32"/>
      <c r="H314" s="32"/>
      <c r="I314" s="32"/>
      <c r="J314" s="32"/>
      <c r="K314" s="32"/>
      <c r="L314" s="32"/>
      <c r="M314" s="32"/>
      <c r="N314" s="59"/>
      <c r="O314" s="59"/>
      <c r="P314" s="53"/>
      <c r="Q314" s="46"/>
      <c r="R314" s="46"/>
      <c r="S314" s="46"/>
      <c r="T314" s="46"/>
      <c r="U314" s="46"/>
      <c r="V314" s="46"/>
      <c r="W314" s="35"/>
    </row>
    <row r="315" spans="1:23" ht="14.25" customHeight="1">
      <c r="A315" s="28" t="s">
        <v>285</v>
      </c>
      <c r="B315" s="26"/>
      <c r="C315" s="79" t="s">
        <v>172</v>
      </c>
      <c r="D315" s="30" t="s">
        <v>77</v>
      </c>
      <c r="E315" s="32" t="s">
        <v>14</v>
      </c>
      <c r="F315" s="32" t="s">
        <v>14</v>
      </c>
      <c r="G315" s="32" t="s">
        <v>99</v>
      </c>
      <c r="H315" s="32" t="s">
        <v>103</v>
      </c>
      <c r="I315" s="32" t="s">
        <v>107</v>
      </c>
      <c r="J315" s="32"/>
      <c r="K315" s="115">
        <f>K317</f>
        <v>0</v>
      </c>
      <c r="L315" s="115" t="str">
        <f>L317</f>
        <v>100,0</v>
      </c>
      <c r="M315" s="115">
        <f>M317</f>
        <v>0</v>
      </c>
      <c r="N315" s="59"/>
      <c r="O315" s="59"/>
      <c r="P315" s="53"/>
      <c r="Q315" s="46"/>
      <c r="R315" s="46"/>
      <c r="S315" s="46"/>
      <c r="T315" s="46"/>
      <c r="U315" s="46"/>
      <c r="V315" s="46"/>
      <c r="W315" s="35"/>
    </row>
    <row r="316" spans="1:23" ht="14.25" customHeight="1">
      <c r="A316" s="28" t="s">
        <v>232</v>
      </c>
      <c r="B316" s="26"/>
      <c r="C316" s="79"/>
      <c r="E316" s="32"/>
      <c r="F316" s="32"/>
      <c r="G316" s="32"/>
      <c r="H316" s="32"/>
      <c r="I316" s="32"/>
      <c r="J316" s="32"/>
      <c r="K316" s="115"/>
      <c r="L316" s="115"/>
      <c r="M316" s="115"/>
      <c r="N316" s="59"/>
      <c r="O316" s="59"/>
      <c r="P316" s="53"/>
      <c r="Q316" s="46"/>
      <c r="R316" s="46"/>
      <c r="S316" s="46"/>
      <c r="T316" s="46"/>
      <c r="U316" s="46"/>
      <c r="V316" s="46"/>
      <c r="W316" s="35"/>
    </row>
    <row r="317" spans="1:23" ht="14.25" customHeight="1">
      <c r="A317" s="28" t="s">
        <v>233</v>
      </c>
      <c r="B317" s="26"/>
      <c r="C317" s="79" t="s">
        <v>172</v>
      </c>
      <c r="D317" s="30" t="s">
        <v>77</v>
      </c>
      <c r="E317" s="32" t="s">
        <v>14</v>
      </c>
      <c r="F317" s="32" t="s">
        <v>14</v>
      </c>
      <c r="G317" s="32" t="s">
        <v>99</v>
      </c>
      <c r="H317" s="32" t="s">
        <v>17</v>
      </c>
      <c r="I317" s="32" t="s">
        <v>107</v>
      </c>
      <c r="J317" s="32"/>
      <c r="K317" s="115">
        <f>K319</f>
        <v>0</v>
      </c>
      <c r="L317" s="115" t="str">
        <f>L319</f>
        <v>100,0</v>
      </c>
      <c r="M317" s="115">
        <f>M319</f>
        <v>0</v>
      </c>
      <c r="N317" s="59"/>
      <c r="O317" s="59"/>
      <c r="P317" s="53"/>
      <c r="Q317" s="46"/>
      <c r="R317" s="46"/>
      <c r="S317" s="46"/>
      <c r="T317" s="46"/>
      <c r="U317" s="46"/>
      <c r="V317" s="46"/>
      <c r="W317" s="35"/>
    </row>
    <row r="318" spans="1:23" ht="14.25" customHeight="1">
      <c r="A318" s="27" t="s">
        <v>243</v>
      </c>
      <c r="B318" s="2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9"/>
      <c r="O318" s="59"/>
      <c r="P318" s="53"/>
      <c r="Q318" s="46"/>
      <c r="R318" s="46"/>
      <c r="S318" s="46"/>
      <c r="T318" s="46"/>
      <c r="U318" s="46"/>
      <c r="V318" s="46"/>
      <c r="W318" s="35"/>
    </row>
    <row r="319" spans="1:23" ht="14.25" customHeight="1">
      <c r="A319" s="27" t="s">
        <v>244</v>
      </c>
      <c r="B319" s="26"/>
      <c r="C319" s="122" t="str">
        <f>C321</f>
        <v>335</v>
      </c>
      <c r="D319" s="30">
        <v>11</v>
      </c>
      <c r="E319" s="32" t="s">
        <v>14</v>
      </c>
      <c r="F319" s="32" t="s">
        <v>14</v>
      </c>
      <c r="G319" s="32" t="s">
        <v>99</v>
      </c>
      <c r="H319" s="32" t="s">
        <v>17</v>
      </c>
      <c r="I319" s="32" t="s">
        <v>242</v>
      </c>
      <c r="J319" s="32"/>
      <c r="K319" s="115">
        <f>K321</f>
        <v>0</v>
      </c>
      <c r="L319" s="115" t="str">
        <f>L321</f>
        <v>100,0</v>
      </c>
      <c r="M319" s="115">
        <f>M321</f>
        <v>0</v>
      </c>
      <c r="N319" s="59"/>
      <c r="O319" s="59"/>
      <c r="P319" s="53"/>
      <c r="Q319" s="46"/>
      <c r="R319" s="46"/>
      <c r="S319" s="46"/>
      <c r="T319" s="46"/>
      <c r="U319" s="46"/>
      <c r="V319" s="46"/>
      <c r="W319" s="35"/>
    </row>
    <row r="320" spans="1:23" ht="14.25" customHeight="1">
      <c r="A320" s="5" t="s">
        <v>137</v>
      </c>
      <c r="B320" s="26"/>
      <c r="C320" s="79"/>
      <c r="E320" s="32"/>
      <c r="F320" s="32"/>
      <c r="G320" s="32"/>
      <c r="H320" s="32"/>
      <c r="I320" s="32"/>
      <c r="J320" s="32"/>
      <c r="K320" s="115"/>
      <c r="L320" s="32"/>
      <c r="M320" s="115"/>
      <c r="N320" s="59"/>
      <c r="O320" s="59"/>
      <c r="P320" s="53"/>
      <c r="Q320" s="46"/>
      <c r="R320" s="46"/>
      <c r="S320" s="46"/>
      <c r="T320" s="46"/>
      <c r="U320" s="46"/>
      <c r="V320" s="46"/>
      <c r="W320" s="35"/>
    </row>
    <row r="321" spans="1:23" ht="14.25" customHeight="1">
      <c r="A321" s="5" t="s">
        <v>138</v>
      </c>
      <c r="B321" s="26"/>
      <c r="C321" s="79" t="s">
        <v>172</v>
      </c>
      <c r="D321" s="30" t="s">
        <v>77</v>
      </c>
      <c r="E321" s="32" t="s">
        <v>14</v>
      </c>
      <c r="F321" s="32" t="s">
        <v>14</v>
      </c>
      <c r="G321" s="32" t="s">
        <v>99</v>
      </c>
      <c r="H321" s="32" t="s">
        <v>17</v>
      </c>
      <c r="I321" s="32" t="s">
        <v>242</v>
      </c>
      <c r="J321" s="32" t="s">
        <v>139</v>
      </c>
      <c r="K321" s="115">
        <v>0</v>
      </c>
      <c r="L321" s="32" t="s">
        <v>234</v>
      </c>
      <c r="M321" s="115">
        <v>0</v>
      </c>
      <c r="N321" s="59"/>
      <c r="O321" s="59"/>
      <c r="P321" s="53"/>
      <c r="Q321" s="46"/>
      <c r="R321" s="46"/>
      <c r="S321" s="46"/>
      <c r="T321" s="46"/>
      <c r="U321" s="46"/>
      <c r="V321" s="46"/>
      <c r="W321" s="35"/>
    </row>
    <row r="322" spans="1:23" ht="14.25" customHeight="1">
      <c r="A322" s="27"/>
      <c r="B322" s="26"/>
      <c r="C322" s="79"/>
      <c r="E322" s="32"/>
      <c r="F322" s="32"/>
      <c r="G322" s="32"/>
      <c r="H322" s="32"/>
      <c r="I322" s="32"/>
      <c r="J322" s="32"/>
      <c r="K322" s="32"/>
      <c r="L322" s="32"/>
      <c r="M322" s="32"/>
      <c r="N322" s="59"/>
      <c r="O322" s="59"/>
      <c r="P322" s="53"/>
      <c r="Q322" s="46"/>
      <c r="R322" s="46"/>
      <c r="S322" s="46"/>
      <c r="T322" s="46"/>
      <c r="U322" s="46"/>
      <c r="V322" s="46"/>
      <c r="W322" s="35"/>
    </row>
    <row r="323" spans="1:23" ht="14.25" customHeight="1">
      <c r="A323" s="97" t="s">
        <v>89</v>
      </c>
      <c r="C323" s="75"/>
      <c r="J323" s="14"/>
      <c r="K323" s="116">
        <f>K16+K73+K83+K126+K191+K269+K284+K298+K304</f>
        <v>15798.160000000002</v>
      </c>
      <c r="L323" s="116">
        <f>L16+L73+L83+L126+L191+L269+L284+L298+L304</f>
        <v>11366.2</v>
      </c>
      <c r="M323" s="116">
        <f>+M304+M298+M284+M269+M191+M126+M83+M73+M16</f>
        <v>11369.6</v>
      </c>
      <c r="N323" s="18" t="e">
        <f>N16+N82+#REF!+#REF!+#REF!+N269+N284+N304+#REF!+#REF!+N313</f>
        <v>#REF!</v>
      </c>
      <c r="O323" s="18" t="e">
        <f>O16+O82+#REF!+#REF!+#REF!+O269+O284+O304+#REF!+#REF!+O313</f>
        <v>#REF!</v>
      </c>
      <c r="P323" s="51"/>
      <c r="Q323" s="16"/>
      <c r="R323" s="16"/>
      <c r="S323" s="16"/>
      <c r="T323" s="16"/>
      <c r="U323" s="16"/>
      <c r="V323" s="16"/>
      <c r="W323" s="35"/>
    </row>
    <row r="324" spans="1:22" ht="0.75" customHeight="1">
      <c r="A324" s="12" t="s">
        <v>35</v>
      </c>
      <c r="N324" s="7"/>
      <c r="O324" s="7"/>
      <c r="P324" s="7"/>
      <c r="Q324" s="7"/>
      <c r="R324" s="7"/>
      <c r="S324" s="7"/>
      <c r="T324" s="7"/>
      <c r="U324" s="7"/>
      <c r="V324" s="7"/>
    </row>
    <row r="325" spans="9:13" ht="14.25" customHeight="1" hidden="1">
      <c r="I325" s="136"/>
      <c r="J325" s="136"/>
      <c r="K325" s="136"/>
      <c r="L325" s="136"/>
      <c r="M325" s="136"/>
    </row>
    <row r="326" spans="14:22" ht="14.25" customHeight="1">
      <c r="N326" s="29"/>
      <c r="O326" s="29"/>
      <c r="P326" s="29"/>
      <c r="Q326" s="29"/>
      <c r="R326" s="29"/>
      <c r="S326" s="29"/>
      <c r="T326" s="29"/>
      <c r="U326" s="29"/>
      <c r="V326" s="29"/>
    </row>
  </sheetData>
  <sheetProtection/>
  <mergeCells count="18">
    <mergeCell ref="I325:M325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2016-12-12T14:22:39Z</cp:lastPrinted>
  <dcterms:created xsi:type="dcterms:W3CDTF">2002-10-24T07:52:32Z</dcterms:created>
  <dcterms:modified xsi:type="dcterms:W3CDTF">2018-12-07T11:44:47Z</dcterms:modified>
  <cp:category/>
  <cp:version/>
  <cp:contentType/>
  <cp:contentStatus/>
</cp:coreProperties>
</file>