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_xlnm.Print_Area" localSheetId="1">'Расходы'!$A$2:$F$68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'Расходы'!$F$69</definedName>
    <definedName name="Рез4Расходы">'Расходы'!$D$68</definedName>
    <definedName name="Рез5Расходы">'Расходы'!$E$68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'Доходы'!$A$48</definedName>
    <definedName name="СтДоходы2">'Доходы'!$B$48</definedName>
    <definedName name="СтДоходы3">'Доходы'!$C$48</definedName>
    <definedName name="СтДоходы4">'Доходы'!$E$48</definedName>
    <definedName name="СтДоходы5">'Доходы'!$F$48</definedName>
    <definedName name="СтДоходы6">'Доходы'!$G$48</definedName>
    <definedName name="Столбец1">'Расходы'!$A$67</definedName>
    <definedName name="Столбец2">'Расходы'!$B$67</definedName>
    <definedName name="Столбец3">'Расходы'!$C$67</definedName>
    <definedName name="Столбец4">'Расходы'!$D$67</definedName>
    <definedName name="Столбец5">'Расходы'!$E$67</definedName>
    <definedName name="Столбец6">'Расходы'!$F$67</definedName>
  </definedNames>
  <calcPr fullCalcOnLoad="1"/>
</workbook>
</file>

<file path=xl/sharedStrings.xml><?xml version="1.0" encoding="utf-8"?>
<sst xmlns="http://schemas.openxmlformats.org/spreadsheetml/2006/main" count="781" uniqueCount="444">
  <si>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</si>
  <si>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</si>
  <si>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</si>
  <si>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</si>
  <si>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</si>
  <si>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</si>
  <si>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</si>
  <si>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</si>
  <si>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</si>
  <si>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</si>
  <si>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</si>
  <si>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</si>
  <si>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</si>
  <si>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</si>
  <si>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</si>
  <si>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</si>
  <si>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</si>
  <si>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</si>
  <si>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</si>
  <si>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</si>
  <si>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</si>
  <si>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</si>
  <si>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</si>
  <si>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</si>
  <si>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</si>
  <si>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</si>
  <si>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</si>
  <si>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</si>
  <si>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</si>
  <si>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</si>
  <si>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</si>
  <si>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</si>
  <si>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</si>
  <si>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</si>
  <si>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</si>
  <si>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</si>
  <si>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</si>
  <si>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</si>
  <si>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</si>
  <si>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</si>
  <si>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</si>
  <si>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</si>
  <si>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</si>
  <si>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</si>
  <si>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</si>
  <si>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</si>
  <si>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</si>
  <si>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</si>
  <si>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</si>
  <si>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</si>
  <si>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</si>
  <si>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</si>
  <si>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</si>
  <si>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</si>
  <si>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</si>
  <si>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</si>
  <si>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</si>
  <si>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</si>
  <si>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</si>
  <si>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</si>
  <si>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</si>
  <si>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</si>
  <si>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</si>
  <si>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</si>
  <si>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</si>
  <si>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</si>
  <si>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</si>
  <si>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</si>
  <si>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</si>
  <si>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</si>
  <si>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</si>
  <si>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</si>
  <si>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</si>
  <si>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</si>
  <si>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</si>
  <si>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</si>
  <si>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</si>
  <si>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</si>
  <si>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</si>
  <si>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</si>
  <si>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</si>
  <si>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</si>
  <si>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</si>
  <si>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</si>
  <si>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</si>
  <si>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</si>
  <si>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</si>
  <si>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</si>
  <si>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</si>
  <si>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</si>
  <si>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</si>
  <si>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</si>
  <si>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</si>
  <si>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</si>
  <si>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</si>
  <si>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</si>
  <si>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</si>
  <si>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</si>
  <si>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</si>
  <si>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</si>
  <si>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</si>
  <si>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</si>
  <si>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</si>
  <si>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</si>
  <si>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</si>
  <si>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</si>
  <si>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</si>
  <si>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</si>
  <si>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</si>
  <si>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</si>
  <si>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</si>
  <si>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</si>
  <si>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</si>
  <si>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</si>
  <si>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</si>
  <si>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</si>
  <si>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</si>
  <si>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</si>
  <si>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</si>
  <si>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</si>
  <si>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</si>
  <si>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</si>
  <si>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</si>
  <si>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</si>
  <si>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</si>
  <si>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</si>
  <si>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</si>
  <si>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</si>
  <si>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</si>
  <si>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</si>
  <si>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</si>
  <si>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</si>
  <si>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</si>
  <si>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</si>
  <si>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</si>
  <si>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</si>
  <si>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</si>
  <si>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</si>
  <si>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</si>
  <si>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</si>
  <si>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</si>
  <si>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</si>
  <si>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</si>
  <si>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</si>
  <si>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</si>
  <si>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</si>
  <si>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</si>
  <si>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</si>
  <si>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</si>
  <si>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</si>
  <si>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</si>
  <si>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</si>
  <si>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</si>
  <si>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</si>
  <si>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</si>
  <si>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</si>
  <si>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</si>
  <si>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</si>
  <si>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</si>
  <si>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</si>
  <si>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</si>
  <si>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</si>
  <si>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</si>
  <si>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</si>
  <si>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</si>
  <si>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</si>
  <si>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</si>
  <si>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</si>
  <si>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</si>
  <si>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</si>
  <si>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</si>
  <si>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</si>
  <si>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</si>
  <si>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</si>
  <si>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</si>
  <si>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</si>
  <si>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</si>
  <si>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</si>
  <si>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</si>
  <si>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</si>
  <si>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</si>
  <si>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</si>
  <si>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</si>
  <si>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</si>
  <si>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</si>
  <si>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</si>
  <si>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</si>
  <si>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</si>
  <si>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</si>
  <si>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</si>
  <si>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</si>
  <si>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</si>
  <si>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</si>
  <si>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</si>
  <si>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</si>
  <si>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</si>
  <si>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</si>
  <si>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</si>
  <si>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</si>
  <si>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</si>
  <si>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</si>
  <si>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</si>
  <si>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</si>
  <si>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</si>
  <si>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</si>
  <si>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</si>
  <si>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</si>
  <si>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</si>
  <si>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</si>
  <si>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</si>
  <si>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</si>
  <si>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</si>
  <si>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</si>
  <si>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</si>
  <si>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</si>
  <si>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</si>
  <si>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</si>
  <si>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</si>
  <si>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</si>
  <si>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</si>
  <si>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</si>
  <si>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</si>
  <si>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</si>
  <si>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</si>
  <si>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</si>
  <si>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</si>
  <si>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</si>
  <si>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</si>
  <si>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</si>
  <si>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</si>
  <si>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</si>
  <si>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</si>
  <si>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</si>
  <si>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</si>
  <si>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</si>
  <si>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</si>
  <si>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</si>
  <si>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</si>
  <si>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</si>
  <si>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</si>
  <si>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</si>
  <si>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</si>
  <si>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</si>
  <si>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</si>
  <si>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</si>
  <si>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</si>
  <si>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</si>
  <si>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</si>
  <si>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</si>
  <si>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</si>
  <si>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</si>
  <si>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</si>
  <si>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</si>
  <si>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</si>
  <si>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</si>
  <si>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</si>
  <si>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</si>
  <si>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</si>
  <si>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</si>
  <si>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</si>
  <si>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</si>
  <si>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</si>
  <si>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</si>
  <si>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</si>
  <si>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</si>
  <si>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</si>
  <si>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</si>
  <si>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</si>
  <si>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</si>
  <si>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</si>
  <si>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</si>
  <si>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</si>
  <si>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</si>
  <si>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</si>
  <si>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</si>
  <si>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</si>
  <si>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</si>
  <si>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</si>
  <si>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</si>
  <si>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</si>
  <si>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</si>
  <si>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</si>
  <si>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</si>
  <si>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</si>
  <si>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</si>
  <si>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</si>
  <si>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</si>
  <si>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</si>
  <si>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</si>
  <si>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</si>
  <si>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</si>
  <si>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</si>
  <si>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</si>
  <si>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</si>
  <si>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</si>
  <si>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</si>
  <si>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</si>
  <si>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</si>
  <si>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</si>
  <si>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</si>
  <si>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</si>
  <si>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</si>
  <si>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</si>
  <si>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</si>
  <si>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</si>
  <si>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</si>
  <si>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</si>
  <si>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</si>
  <si>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</si>
  <si>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</si>
  <si>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</si>
  <si>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</si>
  <si>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</si>
  <si>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</si>
  <si>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</si>
  <si>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</si>
  <si>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</si>
  <si>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</si>
  <si>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</si>
  <si>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</si>
  <si>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</si>
  <si>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</si>
  <si>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</si>
  <si>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</si>
  <si>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</si>
  <si>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</si>
  <si>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</si>
  <si>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</si>
  <si>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</si>
  <si>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</si>
  <si>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</si>
  <si>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</si>
  <si>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</si>
  <si>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</si>
  <si>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</si>
  <si>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</si>
  <si>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</si>
  <si>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</si>
  <si>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</si>
  <si>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</si>
  <si>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</si>
  <si>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</si>
  <si>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</si>
  <si>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</si>
  <si>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</si>
  <si>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</si>
  <si>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</si>
  <si>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</si>
  <si>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</si>
  <si>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</si>
  <si>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</si>
  <si>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</si>
  <si>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</si>
  <si>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</si>
  <si>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00096000000000000000</t>
  </si>
  <si>
    <t>Госпошлина 000</t>
  </si>
  <si>
    <t>341 01 06 20 40 09 3020 000</t>
  </si>
  <si>
    <t>18210102020013000 110</t>
  </si>
  <si>
    <t>18210503010012100 110</t>
  </si>
  <si>
    <t>18210102030013000 110</t>
  </si>
  <si>
    <t>18210606033102100 110</t>
  </si>
  <si>
    <t>18210102010012100 110</t>
  </si>
  <si>
    <t>18210102020011000 110</t>
  </si>
  <si>
    <t>18210102010013000 110</t>
  </si>
  <si>
    <t>18210102030011000 110</t>
  </si>
  <si>
    <t>18210606033103000 110</t>
  </si>
  <si>
    <t>18210503020012100 110</t>
  </si>
  <si>
    <t>Прочие межбюджетные трансферты, передаваемые бюджетам сельских поселений</t>
  </si>
  <si>
    <t>18210503020011000 110</t>
  </si>
  <si>
    <t>18210503010014000 110</t>
  </si>
  <si>
    <t>18210102030012100 110</t>
  </si>
  <si>
    <t>18210503010013000 110</t>
  </si>
  <si>
    <t>Администрация Борковского сельского поселения</t>
  </si>
  <si>
    <t>33520215001100000 151</t>
  </si>
  <si>
    <t>33520229999107152 151</t>
  </si>
  <si>
    <t>33520249999107142151</t>
  </si>
  <si>
    <t>33520235118100000 151</t>
  </si>
  <si>
    <t>33520230024107028 151</t>
  </si>
  <si>
    <t>33502032050051180 244 222</t>
  </si>
  <si>
    <t>33502032050051180 244 340</t>
  </si>
  <si>
    <t>33502032050051180 244 223</t>
  </si>
  <si>
    <t>33505020100262200 814 242</t>
  </si>
  <si>
    <t>33505030100325220 244 226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</si>
  <si>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</si>
  <si>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</si>
  <si>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</si>
  <si>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</si>
  <si>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</si>
  <si>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</si>
  <si>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</si>
  <si>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</si>
  <si>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33501042020001000 244 221</t>
  </si>
  <si>
    <t>33501042020001000 244 222</t>
  </si>
  <si>
    <t>33501042020001000 244 223</t>
  </si>
  <si>
    <t>33501042020001000 244 225</t>
  </si>
  <si>
    <t>33501042020001000 244 226</t>
  </si>
  <si>
    <t>33501042020001000 244 310</t>
  </si>
  <si>
    <t>33501042020001000 244 340</t>
  </si>
  <si>
    <t>33501042020001000 851 290</t>
  </si>
  <si>
    <t>33501042020001000 852 290</t>
  </si>
  <si>
    <t>33501042020001000 853 290</t>
  </si>
  <si>
    <t>33501042020070280 121 211</t>
  </si>
  <si>
    <t>33501042020070280 129 213</t>
  </si>
  <si>
    <t>33501042020070280 244 340</t>
  </si>
  <si>
    <t>33501062040093020 540 251</t>
  </si>
  <si>
    <t>33501112050025030 870 290</t>
  </si>
  <si>
    <t>33502032050051180 121 211</t>
  </si>
  <si>
    <t>33502032050051180 129 213</t>
  </si>
  <si>
    <t>33503100100425110 244 225</t>
  </si>
  <si>
    <t>33503100100425110 244 310</t>
  </si>
  <si>
    <t>33503100100425110 244 340</t>
  </si>
  <si>
    <t>33504090100125160 244 225</t>
  </si>
  <si>
    <t>33504090100125160 244 226</t>
  </si>
  <si>
    <t>335040901001S1520 244 225</t>
  </si>
  <si>
    <t>33504090100171520 244 225</t>
  </si>
  <si>
    <t>33505030100325190 244 223</t>
  </si>
  <si>
    <t>33505030100325190 244 225</t>
  </si>
  <si>
    <t>33505030100325220 244 225</t>
  </si>
  <si>
    <t>33505030100325220 244 340</t>
  </si>
  <si>
    <t>33505030100325230 244 225</t>
  </si>
  <si>
    <t>33505030100325230 244 226</t>
  </si>
  <si>
    <t>33505030100325230 244 340</t>
  </si>
  <si>
    <t>33507072050025090 244 340</t>
  </si>
  <si>
    <t>33508012050014010 621 241</t>
  </si>
  <si>
    <t>33508012050025050 244 340</t>
  </si>
  <si>
    <t>33508012050071420 621 241</t>
  </si>
  <si>
    <t>33510012050082100 312 263</t>
  </si>
  <si>
    <t>33511012050025100 244 340</t>
  </si>
  <si>
    <t>335</t>
  </si>
  <si>
    <t>33504120200325070 244 226</t>
  </si>
  <si>
    <t>335050303002L5550 244 226</t>
  </si>
  <si>
    <t>33504090100125160 244 340</t>
  </si>
  <si>
    <t>33505030100325210 244 226</t>
  </si>
  <si>
    <t>33505030100325210 244 340</t>
  </si>
  <si>
    <t>33504120200225060 244 340</t>
  </si>
  <si>
    <t>33504120200725080 244 340</t>
  </si>
  <si>
    <t>Невыясненные платежи</t>
  </si>
  <si>
    <t>33511701050100000 180</t>
  </si>
  <si>
    <t>33510804020010000 110</t>
  </si>
  <si>
    <t>апреля 2018 г.</t>
  </si>
  <si>
    <t>01.04.2018</t>
  </si>
  <si>
    <t>335050303002R5550 244 226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</si>
  <si>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</si>
  <si>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33520225555100000 151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</si>
</sst>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.00;[Red]#,#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theme="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2" fillId="37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89" fontId="2" fillId="0" borderId="54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189" fontId="53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201" fontId="4" fillId="0" borderId="0" xfId="0" applyNumberFormat="1" applyFont="1" applyAlignment="1">
      <alignment horizontal="center"/>
    </xf>
    <xf numFmtId="201" fontId="4" fillId="0" borderId="11" xfId="0" applyNumberFormat="1" applyFont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189" fontId="53" fillId="0" borderId="11" xfId="0" applyNumberFormat="1" applyFont="1" applyBorder="1" applyAlignment="1">
      <alignment horizontal="center"/>
    </xf>
    <xf numFmtId="189" fontId="55" fillId="0" borderId="11" xfId="0" applyNumberFormat="1" applyFont="1" applyBorder="1" applyAlignment="1">
      <alignment horizontal="center"/>
    </xf>
    <xf numFmtId="189" fontId="56" fillId="0" borderId="11" xfId="0" applyNumberFormat="1" applyFont="1" applyBorder="1" applyAlignment="1">
      <alignment horizontal="center"/>
    </xf>
    <xf numFmtId="189" fontId="55" fillId="0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89" fontId="55" fillId="0" borderId="0" xfId="0" applyNumberFormat="1" applyFont="1" applyBorder="1" applyAlignment="1">
      <alignment horizontal="center"/>
    </xf>
    <xf numFmtId="189" fontId="55" fillId="0" borderId="0" xfId="0" applyNumberFormat="1" applyFont="1" applyFill="1" applyBorder="1" applyAlignment="1">
      <alignment horizontal="center"/>
    </xf>
    <xf numFmtId="189" fontId="0" fillId="0" borderId="0" xfId="0" applyNumberFormat="1" applyBorder="1" applyAlignment="1">
      <alignment/>
    </xf>
    <xf numFmtId="200" fontId="5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55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"/>
  <sheetViews>
    <sheetView zoomScalePageLayoutView="0" workbookViewId="0" topLeftCell="A38">
      <selection activeCell="A49" sqref="A49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0" t="s">
        <v>160</v>
      </c>
      <c r="B1" s="122"/>
      <c r="C1" s="122"/>
      <c r="D1" s="122"/>
      <c r="E1" s="131"/>
      <c r="F1" s="11"/>
      <c r="G1" s="172" t="s">
        <v>28</v>
      </c>
    </row>
    <row r="2" spans="1:7" ht="12.75">
      <c r="A2" s="2"/>
      <c r="D2" s="46"/>
      <c r="E2" s="109"/>
      <c r="F2" s="75" t="s">
        <v>185</v>
      </c>
      <c r="G2" s="173" t="s">
        <v>215</v>
      </c>
    </row>
    <row r="3" spans="1:7" ht="11.25" customHeight="1">
      <c r="A3" s="108"/>
      <c r="B3" s="45" t="s">
        <v>217</v>
      </c>
      <c r="C3" s="197" t="s">
        <v>439</v>
      </c>
      <c r="F3" s="98" t="s">
        <v>264</v>
      </c>
      <c r="G3" s="174" t="s">
        <v>440</v>
      </c>
    </row>
    <row r="4" spans="3:7" ht="12.75">
      <c r="C4" s="177"/>
      <c r="D4" s="177"/>
      <c r="E4" s="177"/>
      <c r="F4" s="98" t="s">
        <v>322</v>
      </c>
      <c r="G4" s="174" t="s">
        <v>2</v>
      </c>
    </row>
    <row r="5" spans="1:7" ht="12.75">
      <c r="A5" s="171" t="s">
        <v>239</v>
      </c>
      <c r="B5" s="177" t="s">
        <v>372</v>
      </c>
      <c r="C5" s="177"/>
      <c r="D5" s="177"/>
      <c r="E5" s="177"/>
      <c r="F5" s="98" t="s">
        <v>255</v>
      </c>
      <c r="G5" s="174" t="s">
        <v>428</v>
      </c>
    </row>
    <row r="6" spans="1:7" ht="12.75">
      <c r="A6" s="2" t="s">
        <v>180</v>
      </c>
      <c r="B6" s="178" t="s">
        <v>2</v>
      </c>
      <c r="C6" s="178"/>
      <c r="D6" s="178"/>
      <c r="E6" s="179"/>
      <c r="F6" s="98" t="s">
        <v>46</v>
      </c>
      <c r="G6" s="174" t="s">
        <v>2</v>
      </c>
    </row>
    <row r="7" spans="1:7" ht="12.75">
      <c r="A7" s="2" t="s">
        <v>133</v>
      </c>
      <c r="B7" s="2"/>
      <c r="C7" s="2"/>
      <c r="D7" s="2"/>
      <c r="E7" s="3"/>
      <c r="F7" s="98"/>
      <c r="G7" s="175"/>
    </row>
    <row r="8" spans="1:7" ht="11.25" customHeight="1">
      <c r="A8" s="2" t="s">
        <v>221</v>
      </c>
      <c r="B8" s="2"/>
      <c r="C8" s="2"/>
      <c r="D8" s="2"/>
      <c r="E8" s="3"/>
      <c r="F8" s="98" t="s">
        <v>96</v>
      </c>
      <c r="G8" s="176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37" t="s">
        <v>26</v>
      </c>
      <c r="B11" s="240" t="s">
        <v>135</v>
      </c>
      <c r="C11" s="241" t="s">
        <v>67</v>
      </c>
      <c r="D11" s="242"/>
      <c r="E11" s="232" t="s">
        <v>158</v>
      </c>
      <c r="F11" s="232" t="s">
        <v>80</v>
      </c>
      <c r="G11" s="245" t="s">
        <v>269</v>
      </c>
    </row>
    <row r="12" spans="1:7" ht="12.75">
      <c r="A12" s="238"/>
      <c r="B12" s="233"/>
      <c r="C12" s="243"/>
      <c r="D12" s="238"/>
      <c r="E12" s="233"/>
      <c r="F12" s="233"/>
      <c r="G12" s="243"/>
    </row>
    <row r="13" spans="1:7" ht="11.25" customHeight="1">
      <c r="A13" s="239"/>
      <c r="B13" s="234"/>
      <c r="C13" s="244"/>
      <c r="D13" s="239"/>
      <c r="E13" s="234"/>
      <c r="F13" s="234"/>
      <c r="G13" s="244"/>
    </row>
    <row r="14" spans="1:7" ht="12.75">
      <c r="A14" s="40" t="s">
        <v>348</v>
      </c>
      <c r="B14" s="7">
        <v>2</v>
      </c>
      <c r="C14" s="150" t="s">
        <v>88</v>
      </c>
      <c r="D14" s="151"/>
      <c r="E14" s="8" t="s">
        <v>6</v>
      </c>
      <c r="F14" s="29" t="s">
        <v>277</v>
      </c>
      <c r="G14" s="29" t="s">
        <v>176</v>
      </c>
    </row>
    <row r="15" spans="1:9" ht="12.75">
      <c r="A15" s="134" t="s">
        <v>179</v>
      </c>
      <c r="B15" s="152" t="s">
        <v>29</v>
      </c>
      <c r="C15" s="246" t="s">
        <v>5</v>
      </c>
      <c r="D15" s="246"/>
      <c r="E15" s="218">
        <f>E17+E18+E19+E20+E21+E29+E35+E37+E40+E42+E44+E45+E46+E47+СтДоходы4+E49</f>
        <v>13243538</v>
      </c>
      <c r="F15" s="213">
        <f>F49</f>
        <v>2454380.21</v>
      </c>
      <c r="G15" s="205">
        <f>E15-Ит5Доходы</f>
        <v>10789157.79</v>
      </c>
      <c r="I15" s="206"/>
    </row>
    <row r="16" spans="1:10" ht="12.75">
      <c r="A16" s="135" t="s">
        <v>235</v>
      </c>
      <c r="B16" s="7"/>
      <c r="C16" s="153"/>
      <c r="D16" s="154"/>
      <c r="E16" s="8"/>
      <c r="F16" s="29"/>
      <c r="G16" s="8"/>
      <c r="I16" s="60"/>
      <c r="J16" s="60"/>
    </row>
    <row r="17" spans="1:13" s="188" customFormat="1" ht="56.25">
      <c r="A17" s="136" t="s">
        <v>178</v>
      </c>
      <c r="B17" s="28" t="s">
        <v>29</v>
      </c>
      <c r="C17" s="119" t="s">
        <v>229</v>
      </c>
      <c r="D17" s="189"/>
      <c r="E17" s="97">
        <v>326000</v>
      </c>
      <c r="F17" s="104">
        <v>85346.34</v>
      </c>
      <c r="G17" s="97">
        <f>+E17-F17</f>
        <v>240653.66</v>
      </c>
      <c r="I17" s="202"/>
      <c r="J17" s="202"/>
      <c r="K17" s="203"/>
      <c r="L17" s="202"/>
      <c r="M17" s="203"/>
    </row>
    <row r="18" spans="1:13" s="188" customFormat="1" ht="56.25">
      <c r="A18" s="136" t="s">
        <v>91</v>
      </c>
      <c r="B18" s="28" t="s">
        <v>29</v>
      </c>
      <c r="C18" s="119" t="s">
        <v>352</v>
      </c>
      <c r="D18" s="189"/>
      <c r="E18" s="97">
        <v>2500</v>
      </c>
      <c r="F18" s="104">
        <v>575.3</v>
      </c>
      <c r="G18" s="97">
        <f>+E18-F18</f>
        <v>1924.7</v>
      </c>
      <c r="I18" s="202"/>
      <c r="J18" s="202"/>
      <c r="K18" s="203"/>
      <c r="L18" s="202"/>
      <c r="M18" s="203"/>
    </row>
    <row r="19" spans="1:13" s="188" customFormat="1" ht="56.25">
      <c r="A19" s="136" t="s">
        <v>149</v>
      </c>
      <c r="B19" s="28" t="s">
        <v>29</v>
      </c>
      <c r="C19" s="119" t="s">
        <v>72</v>
      </c>
      <c r="D19" s="189"/>
      <c r="E19" s="97">
        <v>596000</v>
      </c>
      <c r="F19" s="104">
        <v>139021.76</v>
      </c>
      <c r="G19" s="97">
        <f>+E19-F19</f>
        <v>456978.24</v>
      </c>
      <c r="I19" s="202"/>
      <c r="J19" s="202"/>
      <c r="K19" s="203"/>
      <c r="L19" s="202"/>
      <c r="M19" s="203"/>
    </row>
    <row r="20" spans="1:13" s="188" customFormat="1" ht="56.25">
      <c r="A20" s="136" t="s">
        <v>52</v>
      </c>
      <c r="B20" s="28" t="s">
        <v>29</v>
      </c>
      <c r="C20" s="119" t="s">
        <v>132</v>
      </c>
      <c r="D20" s="189"/>
      <c r="E20" s="97">
        <v>-50400</v>
      </c>
      <c r="F20" s="104">
        <v>-17783.94</v>
      </c>
      <c r="G20" s="97">
        <f>+E20-F20</f>
        <v>-32616.06</v>
      </c>
      <c r="I20" s="202"/>
      <c r="J20" s="202"/>
      <c r="K20" s="203"/>
      <c r="L20" s="202"/>
      <c r="M20" s="203"/>
    </row>
    <row r="21" spans="1:13" s="188" customFormat="1" ht="45">
      <c r="A21" s="136" t="s">
        <v>294</v>
      </c>
      <c r="B21" s="28" t="s">
        <v>29</v>
      </c>
      <c r="C21" s="119" t="s">
        <v>87</v>
      </c>
      <c r="D21" s="189"/>
      <c r="E21" s="97">
        <v>192000</v>
      </c>
      <c r="F21" s="104">
        <v>44109.42</v>
      </c>
      <c r="G21" s="97">
        <f>+E21-F21</f>
        <v>147890.58000000002</v>
      </c>
      <c r="I21" s="202"/>
      <c r="J21" s="201"/>
      <c r="K21" s="203"/>
      <c r="L21" s="202"/>
      <c r="M21" s="203"/>
    </row>
    <row r="22" spans="1:13" s="188" customFormat="1" ht="12.75">
      <c r="A22" s="198" t="s">
        <v>361</v>
      </c>
      <c r="B22" s="28" t="s">
        <v>29</v>
      </c>
      <c r="C22" s="235" t="s">
        <v>361</v>
      </c>
      <c r="D22" s="236"/>
      <c r="E22" s="97"/>
      <c r="F22" s="104">
        <v>1.08</v>
      </c>
      <c r="G22" s="97">
        <f>E22-F22</f>
        <v>-1.08</v>
      </c>
      <c r="I22" s="202"/>
      <c r="J22" s="203"/>
      <c r="K22" s="203"/>
      <c r="L22" s="202"/>
      <c r="M22" s="203"/>
    </row>
    <row r="23" spans="1:13" s="188" customFormat="1" ht="12.75">
      <c r="A23" s="198" t="s">
        <v>363</v>
      </c>
      <c r="B23" s="28" t="s">
        <v>29</v>
      </c>
      <c r="C23" s="235" t="s">
        <v>363</v>
      </c>
      <c r="D23" s="236"/>
      <c r="E23" s="97"/>
      <c r="F23" s="104">
        <v>6.28</v>
      </c>
      <c r="G23" s="97">
        <f>E23-F23</f>
        <v>-6.28</v>
      </c>
      <c r="I23" s="202"/>
      <c r="J23" s="203"/>
      <c r="K23" s="203"/>
      <c r="L23" s="202"/>
      <c r="M23" s="203"/>
    </row>
    <row r="24" spans="1:13" s="188" customFormat="1" ht="12.75">
      <c r="A24" s="198" t="s">
        <v>362</v>
      </c>
      <c r="B24" s="28" t="s">
        <v>29</v>
      </c>
      <c r="C24" s="235" t="s">
        <v>362</v>
      </c>
      <c r="D24" s="236"/>
      <c r="E24" s="97"/>
      <c r="F24" s="104"/>
      <c r="G24" s="97">
        <f>E24-F24</f>
        <v>0</v>
      </c>
      <c r="I24" s="202"/>
      <c r="J24" s="203"/>
      <c r="K24" s="203"/>
      <c r="L24" s="202"/>
      <c r="M24" s="203"/>
    </row>
    <row r="25" spans="1:13" s="188" customFormat="1" ht="12.75">
      <c r="A25" s="198" t="s">
        <v>357</v>
      </c>
      <c r="B25" s="28" t="s">
        <v>29</v>
      </c>
      <c r="C25" s="235" t="s">
        <v>357</v>
      </c>
      <c r="D25" s="236"/>
      <c r="E25" s="97"/>
      <c r="F25" s="104"/>
      <c r="G25" s="97"/>
      <c r="I25" s="202"/>
      <c r="J25" s="203"/>
      <c r="K25" s="203"/>
      <c r="L25" s="202"/>
      <c r="M25" s="203"/>
    </row>
    <row r="26" spans="1:13" s="188" customFormat="1" ht="12.75">
      <c r="A26" s="198" t="s">
        <v>364</v>
      </c>
      <c r="B26" s="28" t="s">
        <v>29</v>
      </c>
      <c r="C26" s="235" t="s">
        <v>364</v>
      </c>
      <c r="D26" s="236"/>
      <c r="E26" s="97"/>
      <c r="F26" s="104">
        <v>1273.98</v>
      </c>
      <c r="G26" s="97"/>
      <c r="I26" s="202"/>
      <c r="J26" s="203"/>
      <c r="K26" s="203"/>
      <c r="L26" s="202"/>
      <c r="M26" s="203"/>
    </row>
    <row r="27" spans="1:13" s="188" customFormat="1" ht="12.75">
      <c r="A27" s="198" t="s">
        <v>359</v>
      </c>
      <c r="B27" s="28" t="s">
        <v>29</v>
      </c>
      <c r="C27" s="235" t="s">
        <v>359</v>
      </c>
      <c r="D27" s="236"/>
      <c r="E27" s="97"/>
      <c r="F27" s="104"/>
      <c r="G27" s="97">
        <f>E27-F27</f>
        <v>0</v>
      </c>
      <c r="I27" s="202"/>
      <c r="J27" s="203"/>
      <c r="K27" s="203"/>
      <c r="L27" s="202"/>
      <c r="M27" s="203"/>
    </row>
    <row r="28" spans="1:13" s="188" customFormat="1" ht="12.75">
      <c r="A28" s="198" t="s">
        <v>359</v>
      </c>
      <c r="B28" s="28" t="s">
        <v>29</v>
      </c>
      <c r="C28" s="235" t="s">
        <v>370</v>
      </c>
      <c r="D28" s="236"/>
      <c r="E28" s="97"/>
      <c r="F28" s="104"/>
      <c r="G28" s="97">
        <f>E28-F28</f>
        <v>0</v>
      </c>
      <c r="I28" s="202"/>
      <c r="J28" s="203"/>
      <c r="K28" s="203"/>
      <c r="L28" s="202"/>
      <c r="M28" s="203"/>
    </row>
    <row r="29" spans="1:13" s="188" customFormat="1" ht="22.5">
      <c r="A29" s="136" t="s">
        <v>119</v>
      </c>
      <c r="B29" s="28" t="s">
        <v>29</v>
      </c>
      <c r="C29" s="119" t="s">
        <v>177</v>
      </c>
      <c r="D29" s="189"/>
      <c r="E29" s="217">
        <v>4000</v>
      </c>
      <c r="F29" s="104">
        <v>605.7</v>
      </c>
      <c r="G29" s="97">
        <f>E29-F29</f>
        <v>3394.3</v>
      </c>
      <c r="I29" s="202"/>
      <c r="J29" s="202"/>
      <c r="K29" s="203"/>
      <c r="L29" s="202"/>
      <c r="M29" s="203"/>
    </row>
    <row r="30" spans="1:13" s="188" customFormat="1" ht="12.75">
      <c r="A30" s="195" t="s">
        <v>369</v>
      </c>
      <c r="B30" s="28" t="s">
        <v>29</v>
      </c>
      <c r="C30" s="235" t="s">
        <v>369</v>
      </c>
      <c r="D30" s="236"/>
      <c r="E30" s="97"/>
      <c r="F30" s="104"/>
      <c r="G30" s="97"/>
      <c r="I30" s="202"/>
      <c r="J30" s="202"/>
      <c r="K30" s="203"/>
      <c r="L30" s="202"/>
      <c r="M30" s="203"/>
    </row>
    <row r="31" spans="1:13" s="188" customFormat="1" ht="12.75">
      <c r="A31" s="199" t="s">
        <v>358</v>
      </c>
      <c r="B31" s="28" t="s">
        <v>29</v>
      </c>
      <c r="C31" s="235" t="s">
        <v>358</v>
      </c>
      <c r="D31" s="236"/>
      <c r="E31" s="97"/>
      <c r="F31" s="104">
        <v>7.02</v>
      </c>
      <c r="G31" s="97">
        <f>E31-F31</f>
        <v>-7.02</v>
      </c>
      <c r="I31" s="202"/>
      <c r="J31" s="202"/>
      <c r="K31" s="203"/>
      <c r="L31" s="202"/>
      <c r="M31" s="203"/>
    </row>
    <row r="32" spans="1:13" s="188" customFormat="1" ht="12.75">
      <c r="A32" s="195" t="s">
        <v>371</v>
      </c>
      <c r="B32" s="28" t="s">
        <v>29</v>
      </c>
      <c r="C32" s="235" t="s">
        <v>371</v>
      </c>
      <c r="D32" s="236"/>
      <c r="E32" s="97"/>
      <c r="F32" s="104">
        <v>300</v>
      </c>
      <c r="G32" s="97">
        <f>E32-F32</f>
        <v>-300</v>
      </c>
      <c r="I32" s="202"/>
      <c r="J32" s="202"/>
      <c r="K32" s="203"/>
      <c r="L32" s="202"/>
      <c r="M32" s="203"/>
    </row>
    <row r="33" spans="1:13" s="188" customFormat="1" ht="12.75">
      <c r="A33" s="195" t="s">
        <v>368</v>
      </c>
      <c r="B33" s="28" t="s">
        <v>29</v>
      </c>
      <c r="C33" s="235" t="s">
        <v>368</v>
      </c>
      <c r="D33" s="236"/>
      <c r="E33" s="97"/>
      <c r="F33" s="104"/>
      <c r="G33" s="97">
        <f>-E33-F33</f>
        <v>0</v>
      </c>
      <c r="I33" s="202"/>
      <c r="J33" s="202"/>
      <c r="K33" s="203"/>
      <c r="L33" s="202"/>
      <c r="M33" s="203"/>
    </row>
    <row r="34" spans="1:13" s="188" customFormat="1" ht="12.75">
      <c r="A34" s="198" t="s">
        <v>366</v>
      </c>
      <c r="B34" s="28" t="s">
        <v>29</v>
      </c>
      <c r="C34" s="235" t="s">
        <v>366</v>
      </c>
      <c r="D34" s="236"/>
      <c r="E34" s="97"/>
      <c r="F34" s="104">
        <v>0.18</v>
      </c>
      <c r="G34" s="97">
        <f>E34-F34</f>
        <v>-0.18</v>
      </c>
      <c r="I34" s="202"/>
      <c r="J34" s="202"/>
      <c r="K34" s="203"/>
      <c r="L34" s="202"/>
      <c r="M34" s="203"/>
    </row>
    <row r="35" spans="1:13" s="188" customFormat="1" ht="56.25">
      <c r="A35" s="136" t="s">
        <v>164</v>
      </c>
      <c r="B35" s="28" t="s">
        <v>29</v>
      </c>
      <c r="C35" s="119" t="s">
        <v>85</v>
      </c>
      <c r="D35" s="189"/>
      <c r="E35" s="217">
        <v>303000</v>
      </c>
      <c r="F35" s="104">
        <v>15381.38</v>
      </c>
      <c r="G35" s="97">
        <f>+E35-F35</f>
        <v>287618.62</v>
      </c>
      <c r="I35" s="202"/>
      <c r="J35" s="202"/>
      <c r="K35" s="203"/>
      <c r="L35" s="202"/>
      <c r="M35" s="203"/>
    </row>
    <row r="36" spans="1:13" s="188" customFormat="1" ht="22.5">
      <c r="A36" s="136" t="s">
        <v>161</v>
      </c>
      <c r="B36" s="28" t="s">
        <v>29</v>
      </c>
      <c r="C36" s="119" t="s">
        <v>169</v>
      </c>
      <c r="D36" s="189"/>
      <c r="E36" s="97">
        <v>0</v>
      </c>
      <c r="F36" s="104">
        <v>376.07</v>
      </c>
      <c r="G36" s="97">
        <f>E36-F36</f>
        <v>-376.07</v>
      </c>
      <c r="I36" s="202"/>
      <c r="J36" s="202"/>
      <c r="K36" s="203"/>
      <c r="L36" s="202"/>
      <c r="M36" s="203"/>
    </row>
    <row r="37" spans="1:13" s="188" customFormat="1" ht="56.25">
      <c r="A37" s="136" t="s">
        <v>214</v>
      </c>
      <c r="B37" s="28" t="s">
        <v>29</v>
      </c>
      <c r="C37" s="119" t="s">
        <v>347</v>
      </c>
      <c r="D37" s="189"/>
      <c r="E37" s="217">
        <v>267000</v>
      </c>
      <c r="F37" s="104">
        <v>331395.44</v>
      </c>
      <c r="G37" s="97">
        <f>+E37-F37</f>
        <v>-64395.44</v>
      </c>
      <c r="I37" s="202"/>
      <c r="J37" s="201"/>
      <c r="K37" s="203"/>
      <c r="L37" s="202"/>
      <c r="M37" s="203"/>
    </row>
    <row r="38" spans="1:13" s="188" customFormat="1" ht="12.75">
      <c r="A38" s="198" t="s">
        <v>360</v>
      </c>
      <c r="B38" s="28" t="s">
        <v>29</v>
      </c>
      <c r="C38" s="235" t="s">
        <v>360</v>
      </c>
      <c r="D38" s="236"/>
      <c r="E38" s="216"/>
      <c r="F38" s="208">
        <v>41.01</v>
      </c>
      <c r="G38" s="97"/>
      <c r="I38" s="200"/>
      <c r="J38" s="203"/>
      <c r="K38" s="203"/>
      <c r="L38" s="202"/>
      <c r="M38" s="203"/>
    </row>
    <row r="39" spans="1:13" s="188" customFormat="1" ht="12.75">
      <c r="A39" s="198" t="s">
        <v>365</v>
      </c>
      <c r="B39" s="28" t="s">
        <v>29</v>
      </c>
      <c r="C39" s="235" t="s">
        <v>365</v>
      </c>
      <c r="D39" s="236"/>
      <c r="E39" s="216"/>
      <c r="F39" s="104"/>
      <c r="G39" s="97"/>
      <c r="I39" s="202"/>
      <c r="J39" s="203"/>
      <c r="K39" s="203"/>
      <c r="L39" s="202"/>
      <c r="M39" s="203"/>
    </row>
    <row r="40" spans="1:13" s="188" customFormat="1" ht="56.25">
      <c r="A40" s="136" t="s">
        <v>79</v>
      </c>
      <c r="B40" s="28" t="s">
        <v>29</v>
      </c>
      <c r="C40" s="119" t="s">
        <v>205</v>
      </c>
      <c r="D40" s="189"/>
      <c r="E40" s="217">
        <v>1514000</v>
      </c>
      <c r="F40" s="104">
        <v>115500.18</v>
      </c>
      <c r="G40" s="97">
        <f aca="true" t="shared" si="0" ref="G40:G48">+E40-F40</f>
        <v>1398499.82</v>
      </c>
      <c r="I40" s="202"/>
      <c r="J40" s="202"/>
      <c r="K40" s="203"/>
      <c r="L40" s="202"/>
      <c r="M40" s="203"/>
    </row>
    <row r="41" spans="1:13" s="188" customFormat="1" ht="67.5">
      <c r="A41" s="136" t="s">
        <v>209</v>
      </c>
      <c r="B41" s="28" t="s">
        <v>29</v>
      </c>
      <c r="C41" s="119" t="s">
        <v>301</v>
      </c>
      <c r="D41" s="189"/>
      <c r="E41" s="97">
        <v>0</v>
      </c>
      <c r="F41" s="104">
        <v>2273.01</v>
      </c>
      <c r="G41" s="97">
        <f t="shared" si="0"/>
        <v>-2273.01</v>
      </c>
      <c r="I41" s="202"/>
      <c r="J41" s="202"/>
      <c r="K41" s="203"/>
      <c r="L41" s="202"/>
      <c r="M41" s="203"/>
    </row>
    <row r="42" spans="1:13" s="188" customFormat="1" ht="22.5" customHeight="1">
      <c r="A42" s="136" t="s">
        <v>351</v>
      </c>
      <c r="B42" s="28" t="s">
        <v>29</v>
      </c>
      <c r="C42" s="235" t="s">
        <v>438</v>
      </c>
      <c r="D42" s="236"/>
      <c r="E42" s="217">
        <v>16800</v>
      </c>
      <c r="F42" s="104">
        <v>3150</v>
      </c>
      <c r="G42" s="97">
        <f t="shared" si="0"/>
        <v>13650</v>
      </c>
      <c r="I42" s="202"/>
      <c r="J42" s="201"/>
      <c r="K42" s="203"/>
      <c r="L42" s="202"/>
      <c r="M42" s="203"/>
    </row>
    <row r="43" spans="1:13" s="188" customFormat="1" ht="22.5" customHeight="1">
      <c r="A43" s="136" t="s">
        <v>436</v>
      </c>
      <c r="B43" s="28" t="s">
        <v>29</v>
      </c>
      <c r="C43" s="235" t="s">
        <v>437</v>
      </c>
      <c r="D43" s="236"/>
      <c r="E43" s="217"/>
      <c r="F43" s="104">
        <v>1300</v>
      </c>
      <c r="G43" s="97">
        <f>E43-F43</f>
        <v>-1300</v>
      </c>
      <c r="I43" s="202"/>
      <c r="J43" s="201"/>
      <c r="K43" s="203"/>
      <c r="L43" s="202"/>
      <c r="M43" s="203"/>
    </row>
    <row r="44" spans="1:13" s="188" customFormat="1" ht="45">
      <c r="A44" s="136" t="s">
        <v>189</v>
      </c>
      <c r="B44" s="28" t="s">
        <v>29</v>
      </c>
      <c r="C44" s="235" t="s">
        <v>373</v>
      </c>
      <c r="D44" s="236"/>
      <c r="E44" s="97">
        <v>7893200</v>
      </c>
      <c r="F44" s="104">
        <v>1500000</v>
      </c>
      <c r="G44" s="97">
        <f t="shared" si="0"/>
        <v>6393200</v>
      </c>
      <c r="I44" s="203"/>
      <c r="J44" s="203"/>
      <c r="K44" s="203"/>
      <c r="L44" s="201"/>
      <c r="M44" s="203"/>
    </row>
    <row r="45" spans="1:13" s="188" customFormat="1" ht="56.25">
      <c r="A45" s="212" t="s">
        <v>350</v>
      </c>
      <c r="B45" s="28" t="s">
        <v>29</v>
      </c>
      <c r="C45" s="235" t="s">
        <v>374</v>
      </c>
      <c r="D45" s="236"/>
      <c r="E45" s="97">
        <v>1183000</v>
      </c>
      <c r="F45" s="104"/>
      <c r="G45" s="97">
        <f t="shared" si="0"/>
        <v>1183000</v>
      </c>
      <c r="I45" s="203"/>
      <c r="J45" s="203"/>
      <c r="K45" s="203"/>
      <c r="L45" s="203"/>
      <c r="M45" s="203"/>
    </row>
    <row r="46" spans="1:13" s="188" customFormat="1" ht="33.75">
      <c r="A46" s="136" t="s">
        <v>367</v>
      </c>
      <c r="B46" s="28" t="s">
        <v>29</v>
      </c>
      <c r="C46" s="235" t="s">
        <v>375</v>
      </c>
      <c r="D46" s="236"/>
      <c r="E46" s="97">
        <v>187600</v>
      </c>
      <c r="F46" s="104">
        <v>145000</v>
      </c>
      <c r="G46" s="97">
        <f t="shared" si="0"/>
        <v>42600</v>
      </c>
      <c r="I46" s="203"/>
      <c r="J46" s="203"/>
      <c r="K46" s="203"/>
      <c r="L46" s="203"/>
      <c r="M46" s="203"/>
    </row>
    <row r="47" spans="1:7" s="188" customFormat="1" ht="56.25">
      <c r="A47" s="136" t="s">
        <v>168</v>
      </c>
      <c r="B47" s="28" t="s">
        <v>29</v>
      </c>
      <c r="C47" s="235" t="s">
        <v>376</v>
      </c>
      <c r="D47" s="236"/>
      <c r="E47" s="97">
        <v>193300</v>
      </c>
      <c r="F47" s="104">
        <v>48300</v>
      </c>
      <c r="G47" s="97">
        <f t="shared" si="0"/>
        <v>145000</v>
      </c>
    </row>
    <row r="48" spans="1:7" s="188" customFormat="1" ht="56.25">
      <c r="A48" s="136" t="s">
        <v>281</v>
      </c>
      <c r="B48" s="28" t="s">
        <v>29</v>
      </c>
      <c r="C48" s="235" t="s">
        <v>377</v>
      </c>
      <c r="D48" s="236"/>
      <c r="E48" s="97">
        <v>152800</v>
      </c>
      <c r="F48" s="104">
        <v>38200</v>
      </c>
      <c r="G48" s="97">
        <f t="shared" si="0"/>
        <v>114600</v>
      </c>
    </row>
    <row r="49" spans="1:7" ht="56.25">
      <c r="A49" s="225" t="s">
        <v>442</v>
      </c>
      <c r="B49" s="228" t="s">
        <v>29</v>
      </c>
      <c r="C49" s="230" t="s">
        <v>443</v>
      </c>
      <c r="D49" s="231"/>
      <c r="E49" s="229">
        <v>462738</v>
      </c>
      <c r="F49" s="227">
        <f>SUM(F17:F48)</f>
        <v>2454380.21</v>
      </c>
      <c r="G49" s="226"/>
    </row>
    <row r="50" spans="5:6" ht="12.75">
      <c r="E50" s="209"/>
      <c r="F50" s="209"/>
    </row>
  </sheetData>
  <sheetProtection/>
  <mergeCells count="29">
    <mergeCell ref="G11:G13"/>
    <mergeCell ref="C15:D15"/>
    <mergeCell ref="C39:D39"/>
    <mergeCell ref="C24:D24"/>
    <mergeCell ref="C31:D31"/>
    <mergeCell ref="F11:F13"/>
    <mergeCell ref="C30:D30"/>
    <mergeCell ref="C22:D22"/>
    <mergeCell ref="C33:D33"/>
    <mergeCell ref="C27:D27"/>
    <mergeCell ref="A11:A13"/>
    <mergeCell ref="B11:B13"/>
    <mergeCell ref="C11:D13"/>
    <mergeCell ref="C34:D34"/>
    <mergeCell ref="C44:D44"/>
    <mergeCell ref="C47:D47"/>
    <mergeCell ref="C46:D46"/>
    <mergeCell ref="C25:D25"/>
    <mergeCell ref="C45:D45"/>
    <mergeCell ref="C26:D26"/>
    <mergeCell ref="C49:D49"/>
    <mergeCell ref="E11:E13"/>
    <mergeCell ref="C32:D32"/>
    <mergeCell ref="C48:D48"/>
    <mergeCell ref="C38:D38"/>
    <mergeCell ref="C28:D28"/>
    <mergeCell ref="C23:D23"/>
    <mergeCell ref="C42:D42"/>
    <mergeCell ref="C43:D4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69"/>
  <sheetViews>
    <sheetView tabSelected="1" zoomScale="110" zoomScaleNormal="110" zoomScalePageLayoutView="0" workbookViewId="0" topLeftCell="A7">
      <selection activeCell="D12" sqref="D12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6" width="13.75390625" style="0" customWidth="1"/>
    <col min="8" max="8" width="11.75390625" style="0" customWidth="1"/>
    <col min="9" max="9" width="11.75390625" style="0" bestFit="1" customWidth="1"/>
    <col min="10" max="10" width="11.75390625" style="0" customWidth="1"/>
  </cols>
  <sheetData>
    <row r="1" ht="11.25" customHeight="1">
      <c r="F1" s="75" t="s">
        <v>113</v>
      </c>
    </row>
    <row r="2" spans="1:6" ht="15">
      <c r="A2" s="121" t="s">
        <v>199</v>
      </c>
      <c r="B2" s="121"/>
      <c r="C2" s="13"/>
      <c r="D2" s="122"/>
      <c r="E2" s="132"/>
      <c r="F2" s="132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37" t="s">
        <v>26</v>
      </c>
      <c r="B4" s="240" t="s">
        <v>135</v>
      </c>
      <c r="C4" s="240" t="s">
        <v>1</v>
      </c>
      <c r="D4" s="232" t="s">
        <v>158</v>
      </c>
      <c r="E4" s="232" t="s">
        <v>80</v>
      </c>
      <c r="F4" s="245" t="s">
        <v>269</v>
      </c>
    </row>
    <row r="5" spans="1:6" ht="11.25" customHeight="1">
      <c r="A5" s="238"/>
      <c r="B5" s="233"/>
      <c r="C5" s="233"/>
      <c r="D5" s="233"/>
      <c r="E5" s="233"/>
      <c r="F5" s="243"/>
    </row>
    <row r="6" spans="1:6" ht="11.25" customHeight="1">
      <c r="A6" s="239"/>
      <c r="B6" s="234"/>
      <c r="C6" s="234"/>
      <c r="D6" s="234"/>
      <c r="E6" s="234"/>
      <c r="F6" s="244"/>
    </row>
    <row r="7" spans="1:6" ht="11.25" customHeight="1">
      <c r="A7" s="133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</row>
    <row r="8" spans="1:9" ht="11.25" customHeight="1">
      <c r="A8" s="134" t="s">
        <v>232</v>
      </c>
      <c r="B8" s="42" t="s">
        <v>83</v>
      </c>
      <c r="C8" s="181" t="s">
        <v>354</v>
      </c>
      <c r="D8" s="214">
        <f>Рез4Расходы</f>
        <v>13243538</v>
      </c>
      <c r="E8" s="204">
        <f>Рез5Расходы</f>
        <v>3099713.9799999995</v>
      </c>
      <c r="F8" s="205">
        <f>Ит4Расходы-Ит5Расходы</f>
        <v>10143824.02</v>
      </c>
      <c r="H8" s="200"/>
      <c r="I8" s="202"/>
    </row>
    <row r="9" spans="1:11" ht="11.25" customHeight="1">
      <c r="A9" s="135" t="s">
        <v>235</v>
      </c>
      <c r="B9" s="7"/>
      <c r="C9" s="7"/>
      <c r="D9" s="49"/>
      <c r="E9" s="49"/>
      <c r="F9" s="49"/>
      <c r="H9" s="202"/>
      <c r="I9" s="200"/>
      <c r="J9" s="60"/>
      <c r="K9" s="60"/>
    </row>
    <row r="10" spans="1:11" s="188" customFormat="1" ht="11.25" customHeight="1">
      <c r="A10" s="136" t="s">
        <v>4</v>
      </c>
      <c r="B10" s="9" t="s">
        <v>83</v>
      </c>
      <c r="C10" s="196" t="s">
        <v>383</v>
      </c>
      <c r="D10" s="97">
        <v>464800</v>
      </c>
      <c r="E10" s="97">
        <v>110574</v>
      </c>
      <c r="F10" s="97">
        <f aca="true" t="shared" si="0" ref="F10:F32">+D10-E10</f>
        <v>354226</v>
      </c>
      <c r="H10" s="202"/>
      <c r="I10" s="200"/>
      <c r="J10" s="203"/>
      <c r="K10" s="203"/>
    </row>
    <row r="11" spans="1:11" s="188" customFormat="1" ht="11.25" customHeight="1">
      <c r="A11" s="136"/>
      <c r="B11" s="9">
        <v>200</v>
      </c>
      <c r="C11" s="196" t="s">
        <v>384</v>
      </c>
      <c r="D11" s="97">
        <v>40100</v>
      </c>
      <c r="E11" s="97"/>
      <c r="F11" s="97">
        <f t="shared" si="0"/>
        <v>40100</v>
      </c>
      <c r="H11" s="202"/>
      <c r="I11" s="200"/>
      <c r="J11" s="203"/>
      <c r="K11" s="203"/>
    </row>
    <row r="12" spans="1:11" s="188" customFormat="1" ht="11.25" customHeight="1">
      <c r="A12" s="136"/>
      <c r="B12" s="9">
        <v>200</v>
      </c>
      <c r="C12" s="196" t="s">
        <v>385</v>
      </c>
      <c r="D12" s="97">
        <v>141000</v>
      </c>
      <c r="E12" s="97">
        <v>33362.95</v>
      </c>
      <c r="F12" s="97">
        <f t="shared" si="0"/>
        <v>107637.05</v>
      </c>
      <c r="H12" s="202"/>
      <c r="I12" s="200"/>
      <c r="J12" s="203"/>
      <c r="K12" s="203"/>
    </row>
    <row r="13" spans="1:11" s="188" customFormat="1" ht="11.25" customHeight="1">
      <c r="A13" s="136" t="s">
        <v>4</v>
      </c>
      <c r="B13" s="9" t="s">
        <v>83</v>
      </c>
      <c r="C13" s="196" t="s">
        <v>386</v>
      </c>
      <c r="D13" s="97">
        <v>1855171</v>
      </c>
      <c r="E13" s="97">
        <v>402869.47</v>
      </c>
      <c r="F13" s="97">
        <f t="shared" si="0"/>
        <v>1452301.53</v>
      </c>
      <c r="H13" s="202"/>
      <c r="I13" s="201"/>
      <c r="J13" s="203"/>
      <c r="K13" s="203"/>
    </row>
    <row r="14" spans="1:11" s="188" customFormat="1" ht="11.25" customHeight="1">
      <c r="A14" s="136"/>
      <c r="B14" s="9">
        <v>200</v>
      </c>
      <c r="C14" s="196" t="s">
        <v>387</v>
      </c>
      <c r="D14" s="97">
        <v>120300</v>
      </c>
      <c r="E14" s="97"/>
      <c r="F14" s="97">
        <f t="shared" si="0"/>
        <v>120300</v>
      </c>
      <c r="H14" s="202"/>
      <c r="I14" s="203"/>
      <c r="J14" s="203"/>
      <c r="K14" s="203"/>
    </row>
    <row r="15" spans="1:11" s="188" customFormat="1" ht="11.25" customHeight="1">
      <c r="A15" s="136"/>
      <c r="B15" s="9">
        <v>200</v>
      </c>
      <c r="C15" s="196" t="s">
        <v>388</v>
      </c>
      <c r="D15" s="97">
        <v>586461</v>
      </c>
      <c r="E15" s="97">
        <v>121597.07</v>
      </c>
      <c r="F15" s="97">
        <f t="shared" si="0"/>
        <v>464863.93</v>
      </c>
      <c r="H15" s="202"/>
      <c r="I15" s="203"/>
      <c r="J15" s="203"/>
      <c r="K15" s="203"/>
    </row>
    <row r="16" spans="1:11" s="188" customFormat="1" ht="11.25" customHeight="1">
      <c r="A16" s="136"/>
      <c r="B16" s="9">
        <v>200</v>
      </c>
      <c r="C16" s="196" t="s">
        <v>389</v>
      </c>
      <c r="D16" s="217">
        <v>167000</v>
      </c>
      <c r="E16" s="217">
        <v>41853.56</v>
      </c>
      <c r="F16" s="97">
        <f t="shared" si="0"/>
        <v>125146.44</v>
      </c>
      <c r="H16" s="221"/>
      <c r="I16" s="202"/>
      <c r="J16" s="220"/>
      <c r="K16" s="203"/>
    </row>
    <row r="17" spans="1:11" s="188" customFormat="1" ht="11.25" customHeight="1">
      <c r="A17" s="136"/>
      <c r="B17" s="9">
        <v>200</v>
      </c>
      <c r="C17" s="196" t="s">
        <v>390</v>
      </c>
      <c r="D17" s="219">
        <v>94400</v>
      </c>
      <c r="E17" s="219">
        <v>22700</v>
      </c>
      <c r="F17" s="97">
        <f t="shared" si="0"/>
        <v>71700</v>
      </c>
      <c r="G17" s="203"/>
      <c r="H17" s="222"/>
      <c r="I17" s="202"/>
      <c r="J17" s="203"/>
      <c r="K17" s="203"/>
    </row>
    <row r="18" spans="1:11" s="188" customFormat="1" ht="11.25" customHeight="1">
      <c r="A18" s="210"/>
      <c r="B18" s="9">
        <v>200</v>
      </c>
      <c r="C18" s="196" t="s">
        <v>391</v>
      </c>
      <c r="D18" s="219">
        <v>6000</v>
      </c>
      <c r="E18" s="219">
        <v>232.5</v>
      </c>
      <c r="F18" s="97">
        <f t="shared" si="0"/>
        <v>5767.5</v>
      </c>
      <c r="G18" s="203"/>
      <c r="H18" s="222"/>
      <c r="I18" s="200"/>
      <c r="J18" s="203"/>
      <c r="K18" s="203"/>
    </row>
    <row r="19" spans="1:11" s="188" customFormat="1" ht="11.25" customHeight="1">
      <c r="A19" s="210"/>
      <c r="B19" s="9">
        <v>200</v>
      </c>
      <c r="C19" s="196" t="s">
        <v>392</v>
      </c>
      <c r="D19" s="219">
        <v>3800</v>
      </c>
      <c r="E19" s="219">
        <v>316</v>
      </c>
      <c r="F19" s="97">
        <f t="shared" si="0"/>
        <v>3484</v>
      </c>
      <c r="G19" s="203"/>
      <c r="H19" s="222"/>
      <c r="I19" s="200"/>
      <c r="J19" s="203"/>
      <c r="K19" s="203"/>
    </row>
    <row r="20" spans="1:11" s="188" customFormat="1" ht="11.25" customHeight="1">
      <c r="A20" s="211"/>
      <c r="B20" s="9">
        <v>200</v>
      </c>
      <c r="C20" s="196" t="s">
        <v>393</v>
      </c>
      <c r="D20" s="219">
        <v>76000</v>
      </c>
      <c r="E20" s="219">
        <v>12440.11</v>
      </c>
      <c r="F20" s="97">
        <f t="shared" si="0"/>
        <v>63559.89</v>
      </c>
      <c r="G20" s="203"/>
      <c r="H20" s="222"/>
      <c r="I20" s="200"/>
      <c r="J20" s="200"/>
      <c r="K20" s="203"/>
    </row>
    <row r="21" spans="1:11" s="188" customFormat="1" ht="11.25" customHeight="1">
      <c r="A21" s="136"/>
      <c r="B21" s="9">
        <v>200</v>
      </c>
      <c r="C21" s="196" t="s">
        <v>394</v>
      </c>
      <c r="D21" s="217">
        <v>99800</v>
      </c>
      <c r="E21" s="217">
        <v>79202.04</v>
      </c>
      <c r="F21" s="97">
        <f t="shared" si="0"/>
        <v>20597.960000000006</v>
      </c>
      <c r="G21" s="203"/>
      <c r="H21" s="221"/>
      <c r="I21" s="202"/>
      <c r="J21" s="202"/>
      <c r="K21" s="203"/>
    </row>
    <row r="22" spans="1:11" s="188" customFormat="1" ht="11.25" customHeight="1">
      <c r="A22" s="136"/>
      <c r="B22" s="9">
        <v>200</v>
      </c>
      <c r="C22" s="196" t="s">
        <v>395</v>
      </c>
      <c r="D22" s="217">
        <v>148968</v>
      </c>
      <c r="E22" s="217">
        <v>75639.34</v>
      </c>
      <c r="F22" s="97">
        <f t="shared" si="0"/>
        <v>73328.66</v>
      </c>
      <c r="G22" s="203"/>
      <c r="H22" s="221"/>
      <c r="I22" s="202"/>
      <c r="J22" s="202"/>
      <c r="K22" s="203"/>
    </row>
    <row r="23" spans="1:11" s="188" customFormat="1" ht="11.25" customHeight="1">
      <c r="A23" s="136"/>
      <c r="B23" s="9">
        <v>200</v>
      </c>
      <c r="C23" s="196" t="s">
        <v>396</v>
      </c>
      <c r="D23" s="217">
        <v>159000</v>
      </c>
      <c r="E23" s="219">
        <v>69539</v>
      </c>
      <c r="F23" s="97">
        <f t="shared" si="0"/>
        <v>89461</v>
      </c>
      <c r="G23" s="203"/>
      <c r="H23" s="222"/>
      <c r="I23" s="202"/>
      <c r="J23" s="202"/>
      <c r="K23" s="203"/>
    </row>
    <row r="24" spans="1:11" s="188" customFormat="1" ht="11.25" customHeight="1">
      <c r="A24" s="136"/>
      <c r="B24" s="9">
        <v>200</v>
      </c>
      <c r="C24" s="196" t="s">
        <v>397</v>
      </c>
      <c r="D24" s="217">
        <v>255500</v>
      </c>
      <c r="E24" s="217">
        <v>31443.1</v>
      </c>
      <c r="F24" s="97">
        <f t="shared" si="0"/>
        <v>224056.9</v>
      </c>
      <c r="G24" s="203"/>
      <c r="H24" s="221"/>
      <c r="I24" s="202"/>
      <c r="J24" s="202"/>
      <c r="K24" s="203"/>
    </row>
    <row r="25" spans="1:11" s="188" customFormat="1" ht="11.25" customHeight="1">
      <c r="A25" s="136"/>
      <c r="B25" s="9">
        <v>200</v>
      </c>
      <c r="C25" s="196" t="s">
        <v>398</v>
      </c>
      <c r="D25" s="97">
        <v>1400</v>
      </c>
      <c r="E25" s="97">
        <v>188</v>
      </c>
      <c r="F25" s="97">
        <f t="shared" si="0"/>
        <v>1212</v>
      </c>
      <c r="G25" s="203"/>
      <c r="H25" s="202"/>
      <c r="I25" s="202"/>
      <c r="J25" s="202"/>
      <c r="K25" s="203"/>
    </row>
    <row r="26" spans="1:11" s="188" customFormat="1" ht="11.25" customHeight="1">
      <c r="A26" s="136"/>
      <c r="B26" s="9">
        <v>200</v>
      </c>
      <c r="C26" s="196" t="s">
        <v>399</v>
      </c>
      <c r="D26" s="97">
        <v>13000</v>
      </c>
      <c r="E26" s="97">
        <v>3000</v>
      </c>
      <c r="F26" s="97">
        <f t="shared" si="0"/>
        <v>10000</v>
      </c>
      <c r="H26" s="202"/>
      <c r="I26" s="201"/>
      <c r="J26" s="202"/>
      <c r="K26" s="203"/>
    </row>
    <row r="27" spans="1:11" s="188" customFormat="1" ht="11.25" customHeight="1">
      <c r="A27" s="136"/>
      <c r="B27" s="9">
        <v>200</v>
      </c>
      <c r="C27" s="196" t="s">
        <v>400</v>
      </c>
      <c r="D27" s="97">
        <v>13680</v>
      </c>
      <c r="E27" s="97">
        <v>3794.5</v>
      </c>
      <c r="F27" s="97">
        <f t="shared" si="0"/>
        <v>9885.5</v>
      </c>
      <c r="G27" s="203"/>
      <c r="H27" s="202"/>
      <c r="I27" s="202"/>
      <c r="J27" s="202"/>
      <c r="K27" s="203"/>
    </row>
    <row r="28" spans="1:11" s="188" customFormat="1" ht="11.25" customHeight="1">
      <c r="A28" s="136" t="s">
        <v>4</v>
      </c>
      <c r="B28" s="9" t="s">
        <v>83</v>
      </c>
      <c r="C28" s="196" t="s">
        <v>401</v>
      </c>
      <c r="D28" s="97">
        <v>111600</v>
      </c>
      <c r="E28" s="97">
        <v>17879.22</v>
      </c>
      <c r="F28" s="97">
        <f t="shared" si="0"/>
        <v>93720.78</v>
      </c>
      <c r="G28" s="203"/>
      <c r="H28" s="202"/>
      <c r="I28" s="202"/>
      <c r="J28" s="202"/>
      <c r="K28" s="203"/>
    </row>
    <row r="29" spans="1:11" s="188" customFormat="1" ht="11.25" customHeight="1">
      <c r="A29" s="136"/>
      <c r="B29" s="9" t="s">
        <v>83</v>
      </c>
      <c r="C29" s="196" t="s">
        <v>402</v>
      </c>
      <c r="D29" s="97">
        <v>33700</v>
      </c>
      <c r="E29" s="97">
        <v>5402.73</v>
      </c>
      <c r="F29" s="97">
        <f t="shared" si="0"/>
        <v>28297.27</v>
      </c>
      <c r="G29" s="203"/>
      <c r="H29" s="202"/>
      <c r="I29" s="202"/>
      <c r="J29" s="202"/>
      <c r="K29" s="203"/>
    </row>
    <row r="30" spans="1:11" s="188" customFormat="1" ht="11.25" customHeight="1">
      <c r="A30" s="136"/>
      <c r="B30" s="9" t="s">
        <v>83</v>
      </c>
      <c r="C30" s="196" t="s">
        <v>403</v>
      </c>
      <c r="D30" s="97">
        <v>7500</v>
      </c>
      <c r="E30" s="97"/>
      <c r="F30" s="97">
        <f t="shared" si="0"/>
        <v>7500</v>
      </c>
      <c r="G30" s="203"/>
      <c r="H30" s="202"/>
      <c r="I30" s="201"/>
      <c r="J30" s="202"/>
      <c r="K30" s="203"/>
    </row>
    <row r="31" spans="1:11" s="188" customFormat="1" ht="11.25" customHeight="1">
      <c r="A31" s="136" t="s">
        <v>4</v>
      </c>
      <c r="B31" s="9" t="s">
        <v>83</v>
      </c>
      <c r="C31" s="196" t="s">
        <v>404</v>
      </c>
      <c r="D31" s="97">
        <v>124920</v>
      </c>
      <c r="E31" s="97"/>
      <c r="F31" s="97">
        <f t="shared" si="0"/>
        <v>124920</v>
      </c>
      <c r="H31" s="202"/>
      <c r="I31" s="203"/>
      <c r="J31" s="201"/>
      <c r="K31" s="203"/>
    </row>
    <row r="32" spans="1:11" s="188" customFormat="1" ht="11.25" customHeight="1">
      <c r="A32" s="136" t="s">
        <v>4</v>
      </c>
      <c r="B32" s="9" t="s">
        <v>83</v>
      </c>
      <c r="C32" s="196" t="s">
        <v>405</v>
      </c>
      <c r="D32" s="97">
        <v>1000</v>
      </c>
      <c r="E32" s="97"/>
      <c r="F32" s="97">
        <f t="shared" si="0"/>
        <v>1000</v>
      </c>
      <c r="H32" s="202"/>
      <c r="I32" s="203"/>
      <c r="J32" s="203"/>
      <c r="K32" s="203"/>
    </row>
    <row r="33" spans="1:11" s="188" customFormat="1" ht="11.25" customHeight="1">
      <c r="A33" s="136" t="s">
        <v>4</v>
      </c>
      <c r="B33" s="9" t="s">
        <v>83</v>
      </c>
      <c r="C33" s="196" t="s">
        <v>406</v>
      </c>
      <c r="D33" s="97">
        <v>136000</v>
      </c>
      <c r="E33" s="97">
        <v>32298</v>
      </c>
      <c r="F33" s="97">
        <f>+D33-E33</f>
        <v>103702</v>
      </c>
      <c r="H33" s="202"/>
      <c r="I33" s="203"/>
      <c r="J33" s="203"/>
      <c r="K33" s="203"/>
    </row>
    <row r="34" spans="1:11" s="188" customFormat="1" ht="11.25" customHeight="1">
      <c r="A34" s="136"/>
      <c r="B34" s="9" t="s">
        <v>83</v>
      </c>
      <c r="C34" s="196" t="s">
        <v>407</v>
      </c>
      <c r="D34" s="97">
        <v>41000</v>
      </c>
      <c r="E34" s="97">
        <v>10454.17</v>
      </c>
      <c r="F34" s="97">
        <f>+D34-E34</f>
        <v>30545.83</v>
      </c>
      <c r="H34" s="202"/>
      <c r="I34" s="203"/>
      <c r="J34" s="203"/>
      <c r="K34" s="203"/>
    </row>
    <row r="35" spans="1:11" s="188" customFormat="1" ht="11.25" customHeight="1">
      <c r="A35" s="136"/>
      <c r="B35" s="9">
        <v>200</v>
      </c>
      <c r="C35" s="196" t="s">
        <v>378</v>
      </c>
      <c r="D35" s="97">
        <v>3000</v>
      </c>
      <c r="E35" s="97">
        <v>1833</v>
      </c>
      <c r="F35" s="97">
        <f>+D35-E35</f>
        <v>1167</v>
      </c>
      <c r="H35" s="202"/>
      <c r="I35" s="203"/>
      <c r="J35" s="203"/>
      <c r="K35" s="203"/>
    </row>
    <row r="36" spans="1:11" s="188" customFormat="1" ht="11.25" customHeight="1">
      <c r="A36" s="136"/>
      <c r="B36" s="9">
        <v>200</v>
      </c>
      <c r="C36" s="196" t="s">
        <v>380</v>
      </c>
      <c r="D36" s="97">
        <v>6000</v>
      </c>
      <c r="E36" s="97"/>
      <c r="F36" s="97"/>
      <c r="H36" s="202"/>
      <c r="I36" s="203"/>
      <c r="J36" s="203"/>
      <c r="K36" s="203"/>
    </row>
    <row r="37" spans="1:11" s="188" customFormat="1" ht="11.25" customHeight="1">
      <c r="A37" s="136"/>
      <c r="B37" s="9">
        <v>200</v>
      </c>
      <c r="C37" s="196" t="s">
        <v>379</v>
      </c>
      <c r="D37" s="97">
        <v>7300</v>
      </c>
      <c r="E37" s="97"/>
      <c r="F37" s="97"/>
      <c r="H37" s="202"/>
      <c r="I37" s="203"/>
      <c r="J37" s="203"/>
      <c r="K37" s="203"/>
    </row>
    <row r="38" spans="1:11" s="188" customFormat="1" ht="11.25" customHeight="1">
      <c r="A38" s="136"/>
      <c r="B38" s="9">
        <v>200</v>
      </c>
      <c r="C38" s="196" t="s">
        <v>408</v>
      </c>
      <c r="D38" s="97">
        <v>26000</v>
      </c>
      <c r="E38" s="97"/>
      <c r="F38" s="97">
        <f>+D38-E38</f>
        <v>26000</v>
      </c>
      <c r="H38" s="202"/>
      <c r="I38" s="203"/>
      <c r="J38" s="203"/>
      <c r="K38" s="203"/>
    </row>
    <row r="39" spans="1:11" s="188" customFormat="1" ht="11.25" customHeight="1">
      <c r="A39" s="136"/>
      <c r="B39" s="9">
        <v>200</v>
      </c>
      <c r="C39" s="196" t="s">
        <v>409</v>
      </c>
      <c r="D39" s="97">
        <v>14000</v>
      </c>
      <c r="E39" s="97"/>
      <c r="F39" s="97"/>
      <c r="H39" s="202"/>
      <c r="I39" s="203"/>
      <c r="J39" s="203"/>
      <c r="K39" s="203"/>
    </row>
    <row r="40" spans="1:11" s="188" customFormat="1" ht="11.25" customHeight="1">
      <c r="A40" s="136"/>
      <c r="B40" s="9">
        <v>200</v>
      </c>
      <c r="C40" s="196" t="s">
        <v>410</v>
      </c>
      <c r="D40" s="97">
        <v>22000</v>
      </c>
      <c r="E40" s="97"/>
      <c r="F40" s="97"/>
      <c r="H40" s="202"/>
      <c r="I40" s="203"/>
      <c r="J40" s="203"/>
      <c r="K40" s="203"/>
    </row>
    <row r="41" spans="1:9" s="188" customFormat="1" ht="11.25" customHeight="1">
      <c r="A41" s="136"/>
      <c r="B41" s="9" t="s">
        <v>83</v>
      </c>
      <c r="C41" s="196" t="s">
        <v>411</v>
      </c>
      <c r="D41" s="217">
        <v>388100</v>
      </c>
      <c r="E41" s="217">
        <v>388087.9</v>
      </c>
      <c r="F41" s="97">
        <f>+D41-E41</f>
        <v>12.099999999976717</v>
      </c>
      <c r="H41" s="221"/>
      <c r="I41" s="203"/>
    </row>
    <row r="42" spans="1:9" s="188" customFormat="1" ht="11.25" customHeight="1">
      <c r="A42" s="136"/>
      <c r="B42" s="9">
        <v>200</v>
      </c>
      <c r="C42" s="196" t="s">
        <v>412</v>
      </c>
      <c r="D42" s="217">
        <v>333000</v>
      </c>
      <c r="E42" s="217">
        <v>10050</v>
      </c>
      <c r="F42" s="97">
        <f>+D42-E42</f>
        <v>322950</v>
      </c>
      <c r="H42" s="221"/>
      <c r="I42" s="203"/>
    </row>
    <row r="43" spans="1:9" s="188" customFormat="1" ht="11.25" customHeight="1">
      <c r="A43" s="136"/>
      <c r="B43" s="9">
        <v>200</v>
      </c>
      <c r="C43" s="196" t="s">
        <v>431</v>
      </c>
      <c r="D43" s="217">
        <v>90000</v>
      </c>
      <c r="E43" s="217"/>
      <c r="F43" s="97"/>
      <c r="H43" s="221"/>
      <c r="I43" s="203"/>
    </row>
    <row r="44" spans="1:9" s="188" customFormat="1" ht="11.25" customHeight="1">
      <c r="A44" s="136"/>
      <c r="B44" s="9">
        <v>200</v>
      </c>
      <c r="C44" s="207" t="s">
        <v>413</v>
      </c>
      <c r="D44" s="97">
        <v>63000</v>
      </c>
      <c r="E44" s="97"/>
      <c r="F44" s="97">
        <f>D44-E44</f>
        <v>63000</v>
      </c>
      <c r="H44" s="202"/>
      <c r="I44" s="203"/>
    </row>
    <row r="45" spans="1:9" s="188" customFormat="1" ht="11.25" customHeight="1">
      <c r="A45" s="136" t="s">
        <v>4</v>
      </c>
      <c r="B45" s="9" t="s">
        <v>83</v>
      </c>
      <c r="C45" s="196" t="s">
        <v>414</v>
      </c>
      <c r="D45" s="97">
        <v>1183000</v>
      </c>
      <c r="E45" s="97"/>
      <c r="F45" s="97">
        <f aca="true" t="shared" si="1" ref="F45:F50">+D45-E45</f>
        <v>1183000</v>
      </c>
      <c r="H45" s="202"/>
      <c r="I45" s="203"/>
    </row>
    <row r="46" spans="1:9" s="188" customFormat="1" ht="11.25" customHeight="1">
      <c r="A46" s="136"/>
      <c r="B46" s="9">
        <v>200</v>
      </c>
      <c r="C46" s="196" t="s">
        <v>434</v>
      </c>
      <c r="D46" s="97">
        <v>1000</v>
      </c>
      <c r="E46" s="97"/>
      <c r="F46" s="97">
        <f t="shared" si="1"/>
        <v>1000</v>
      </c>
      <c r="H46" s="202"/>
      <c r="I46" s="203"/>
    </row>
    <row r="47" spans="1:9" s="188" customFormat="1" ht="11.25" customHeight="1">
      <c r="A47" s="136"/>
      <c r="B47" s="9">
        <v>200</v>
      </c>
      <c r="C47" s="196" t="s">
        <v>429</v>
      </c>
      <c r="D47" s="97">
        <v>10000</v>
      </c>
      <c r="E47" s="97"/>
      <c r="F47" s="97">
        <f t="shared" si="1"/>
        <v>10000</v>
      </c>
      <c r="H47" s="202"/>
      <c r="I47" s="203"/>
    </row>
    <row r="48" spans="1:9" s="188" customFormat="1" ht="11.25" customHeight="1">
      <c r="A48" s="136"/>
      <c r="B48" s="9">
        <v>200</v>
      </c>
      <c r="C48" s="196" t="s">
        <v>435</v>
      </c>
      <c r="D48" s="97">
        <v>5000</v>
      </c>
      <c r="E48" s="97"/>
      <c r="F48" s="97">
        <f t="shared" si="1"/>
        <v>5000</v>
      </c>
      <c r="H48" s="202"/>
      <c r="I48" s="203"/>
    </row>
    <row r="49" spans="1:9" s="188" customFormat="1" ht="11.25" customHeight="1">
      <c r="A49" s="136"/>
      <c r="B49" s="9">
        <v>200</v>
      </c>
      <c r="C49" s="196" t="s">
        <v>381</v>
      </c>
      <c r="D49" s="97">
        <v>300000</v>
      </c>
      <c r="E49" s="97">
        <v>50000</v>
      </c>
      <c r="F49" s="97">
        <f t="shared" si="1"/>
        <v>250000</v>
      </c>
      <c r="H49" s="202"/>
      <c r="I49" s="203"/>
    </row>
    <row r="50" spans="1:9" s="188" customFormat="1" ht="11.25" customHeight="1">
      <c r="A50" s="136" t="s">
        <v>4</v>
      </c>
      <c r="B50" s="9" t="s">
        <v>83</v>
      </c>
      <c r="C50" s="196" t="s">
        <v>415</v>
      </c>
      <c r="D50" s="217">
        <v>1500000</v>
      </c>
      <c r="E50" s="217">
        <v>550483.29</v>
      </c>
      <c r="F50" s="97">
        <f t="shared" si="1"/>
        <v>949516.71</v>
      </c>
      <c r="H50" s="221"/>
      <c r="I50" s="203"/>
    </row>
    <row r="51" spans="1:9" s="188" customFormat="1" ht="11.25" customHeight="1">
      <c r="A51" s="136"/>
      <c r="B51" s="9">
        <v>200</v>
      </c>
      <c r="C51" s="196" t="s">
        <v>416</v>
      </c>
      <c r="D51" s="217">
        <v>300000</v>
      </c>
      <c r="E51" s="217">
        <v>44266.39</v>
      </c>
      <c r="F51" s="97">
        <f>D51-E51</f>
        <v>255733.61</v>
      </c>
      <c r="H51" s="221"/>
      <c r="I51" s="60"/>
    </row>
    <row r="52" spans="1:9" s="188" customFormat="1" ht="11.25" customHeight="1">
      <c r="A52" s="136"/>
      <c r="B52" s="9" t="s">
        <v>83</v>
      </c>
      <c r="C52" s="196" t="s">
        <v>432</v>
      </c>
      <c r="D52" s="97">
        <v>30000</v>
      </c>
      <c r="E52" s="97"/>
      <c r="F52" s="97">
        <f>D52-E52</f>
        <v>30000</v>
      </c>
      <c r="H52" s="202"/>
      <c r="I52" s="203"/>
    </row>
    <row r="53" spans="1:9" s="188" customFormat="1" ht="11.25" customHeight="1">
      <c r="A53" s="136"/>
      <c r="B53" s="9" t="s">
        <v>83</v>
      </c>
      <c r="C53" s="196" t="s">
        <v>433</v>
      </c>
      <c r="D53" s="97">
        <v>12000</v>
      </c>
      <c r="E53" s="97"/>
      <c r="F53" s="97"/>
      <c r="H53" s="202"/>
      <c r="I53" s="203"/>
    </row>
    <row r="54" spans="1:9" s="188" customFormat="1" ht="11.25" customHeight="1">
      <c r="A54" s="136"/>
      <c r="B54" s="9" t="s">
        <v>83</v>
      </c>
      <c r="C54" s="196" t="s">
        <v>417</v>
      </c>
      <c r="D54" s="97">
        <v>71000</v>
      </c>
      <c r="E54" s="217"/>
      <c r="F54" s="97">
        <f>D54-E54</f>
        <v>71000</v>
      </c>
      <c r="H54" s="202"/>
      <c r="I54" s="202"/>
    </row>
    <row r="55" spans="1:9" s="188" customFormat="1" ht="11.25" customHeight="1">
      <c r="A55" s="136"/>
      <c r="B55" s="9">
        <v>200</v>
      </c>
      <c r="C55" s="196" t="s">
        <v>382</v>
      </c>
      <c r="D55" s="97">
        <v>6000</v>
      </c>
      <c r="E55" s="217"/>
      <c r="F55" s="97">
        <f>D55-E55</f>
        <v>6000</v>
      </c>
      <c r="H55" s="202"/>
      <c r="I55" s="202"/>
    </row>
    <row r="56" spans="1:9" s="188" customFormat="1" ht="11.25" customHeight="1">
      <c r="A56" s="136"/>
      <c r="B56" s="9" t="s">
        <v>83</v>
      </c>
      <c r="C56" s="196" t="s">
        <v>418</v>
      </c>
      <c r="D56" s="217">
        <v>8000</v>
      </c>
      <c r="E56" s="217"/>
      <c r="F56" s="97">
        <f aca="true" t="shared" si="2" ref="F56:F67">+D56-E56</f>
        <v>8000</v>
      </c>
      <c r="H56" s="221"/>
      <c r="I56" s="202"/>
    </row>
    <row r="57" spans="1:10" s="188" customFormat="1" ht="11.25" customHeight="1">
      <c r="A57" s="136"/>
      <c r="B57" s="9" t="s">
        <v>83</v>
      </c>
      <c r="C57" s="196" t="s">
        <v>419</v>
      </c>
      <c r="D57" s="217"/>
      <c r="E57" s="217"/>
      <c r="F57" s="97">
        <f t="shared" si="2"/>
        <v>0</v>
      </c>
      <c r="G57" s="203"/>
      <c r="H57" s="221"/>
      <c r="I57" s="200"/>
      <c r="J57" s="203"/>
    </row>
    <row r="58" spans="1:10" s="188" customFormat="1" ht="11.25" customHeight="1">
      <c r="A58" s="136"/>
      <c r="B58" s="9">
        <v>200</v>
      </c>
      <c r="C58" s="196" t="s">
        <v>420</v>
      </c>
      <c r="D58" s="217">
        <v>824315</v>
      </c>
      <c r="E58" s="217">
        <v>69107.01</v>
      </c>
      <c r="F58" s="97">
        <f t="shared" si="2"/>
        <v>755207.99</v>
      </c>
      <c r="G58" s="203"/>
      <c r="H58" s="221"/>
      <c r="I58" s="200"/>
      <c r="J58" s="203"/>
    </row>
    <row r="59" spans="1:10" s="188" customFormat="1" ht="11.25" customHeight="1">
      <c r="A59" s="136" t="s">
        <v>4</v>
      </c>
      <c r="B59" s="9" t="s">
        <v>83</v>
      </c>
      <c r="C59" s="196" t="s">
        <v>421</v>
      </c>
      <c r="D59" s="217">
        <v>90000</v>
      </c>
      <c r="E59" s="219">
        <v>27944</v>
      </c>
      <c r="F59" s="97">
        <f t="shared" si="2"/>
        <v>62056</v>
      </c>
      <c r="G59" s="203"/>
      <c r="H59" s="222"/>
      <c r="I59" s="200"/>
      <c r="J59" s="203"/>
    </row>
    <row r="60" spans="1:10" s="188" customFormat="1" ht="11.25" customHeight="1">
      <c r="A60" s="136"/>
      <c r="B60" s="9">
        <v>200</v>
      </c>
      <c r="C60" s="196" t="s">
        <v>430</v>
      </c>
      <c r="D60" s="217">
        <v>115685</v>
      </c>
      <c r="E60" s="219"/>
      <c r="F60" s="97"/>
      <c r="G60" s="203"/>
      <c r="H60" s="221"/>
      <c r="I60" s="200"/>
      <c r="J60" s="203"/>
    </row>
    <row r="61" spans="1:10" s="188" customFormat="1" ht="11.25" customHeight="1">
      <c r="A61" s="136"/>
      <c r="B61" s="9">
        <v>200</v>
      </c>
      <c r="C61" s="196" t="s">
        <v>441</v>
      </c>
      <c r="D61" s="217">
        <v>462738</v>
      </c>
      <c r="E61" s="219"/>
      <c r="F61" s="97"/>
      <c r="G61" s="203"/>
      <c r="H61" s="221"/>
      <c r="I61" s="200"/>
      <c r="J61" s="203"/>
    </row>
    <row r="62" spans="1:10" s="188" customFormat="1" ht="11.25" customHeight="1">
      <c r="A62" s="136" t="s">
        <v>4</v>
      </c>
      <c r="B62" s="9" t="s">
        <v>83</v>
      </c>
      <c r="C62" s="196" t="s">
        <v>422</v>
      </c>
      <c r="D62" s="97">
        <v>4000</v>
      </c>
      <c r="E62" s="97"/>
      <c r="F62" s="97">
        <f t="shared" si="2"/>
        <v>4000</v>
      </c>
      <c r="G62" s="203"/>
      <c r="H62" s="202"/>
      <c r="I62" s="201"/>
      <c r="J62" s="203"/>
    </row>
    <row r="63" spans="1:9" s="188" customFormat="1" ht="11.25" customHeight="1">
      <c r="A63" s="136" t="s">
        <v>4</v>
      </c>
      <c r="B63" s="9" t="s">
        <v>83</v>
      </c>
      <c r="C63" s="196" t="s">
        <v>423</v>
      </c>
      <c r="D63" s="97">
        <v>2225700</v>
      </c>
      <c r="E63" s="97">
        <v>727344.05</v>
      </c>
      <c r="F63" s="97">
        <f t="shared" si="2"/>
        <v>1498355.95</v>
      </c>
      <c r="H63" s="202"/>
      <c r="I63" s="203"/>
    </row>
    <row r="64" spans="1:9" s="188" customFormat="1" ht="11.25" customHeight="1">
      <c r="A64" s="136" t="s">
        <v>4</v>
      </c>
      <c r="B64" s="9" t="s">
        <v>83</v>
      </c>
      <c r="C64" s="196" t="s">
        <v>424</v>
      </c>
      <c r="D64" s="97">
        <v>2000</v>
      </c>
      <c r="E64" s="97"/>
      <c r="F64" s="97">
        <f t="shared" si="2"/>
        <v>2000</v>
      </c>
      <c r="H64" s="202"/>
      <c r="I64" s="203"/>
    </row>
    <row r="65" spans="1:9" s="188" customFormat="1" ht="11.25" customHeight="1">
      <c r="A65" s="136"/>
      <c r="B65" s="9">
        <v>200</v>
      </c>
      <c r="C65" s="196" t="s">
        <v>425</v>
      </c>
      <c r="D65" s="97">
        <v>187600</v>
      </c>
      <c r="E65" s="97">
        <v>106600</v>
      </c>
      <c r="F65" s="97">
        <f t="shared" si="2"/>
        <v>81000</v>
      </c>
      <c r="H65" s="202"/>
      <c r="I65" s="203"/>
    </row>
    <row r="66" spans="1:9" s="188" customFormat="1" ht="11.25" customHeight="1">
      <c r="A66" s="136" t="s">
        <v>4</v>
      </c>
      <c r="B66" s="9" t="s">
        <v>83</v>
      </c>
      <c r="C66" s="196" t="s">
        <v>426</v>
      </c>
      <c r="D66" s="97">
        <v>236000</v>
      </c>
      <c r="E66" s="97">
        <v>39212.58</v>
      </c>
      <c r="F66" s="97">
        <f t="shared" si="2"/>
        <v>196787.41999999998</v>
      </c>
      <c r="H66" s="202"/>
      <c r="I66" s="203"/>
    </row>
    <row r="67" spans="1:9" s="188" customFormat="1" ht="11.25" customHeight="1">
      <c r="A67" s="136" t="s">
        <v>4</v>
      </c>
      <c r="B67" s="9" t="s">
        <v>83</v>
      </c>
      <c r="C67" s="196" t="s">
        <v>427</v>
      </c>
      <c r="D67" s="97">
        <v>15000</v>
      </c>
      <c r="E67" s="97">
        <v>10000</v>
      </c>
      <c r="F67" s="97">
        <f t="shared" si="2"/>
        <v>5000</v>
      </c>
      <c r="H67" s="202"/>
      <c r="I67" s="203"/>
    </row>
    <row r="68" spans="1:8" ht="11.25" customHeight="1">
      <c r="A68" s="137" t="s">
        <v>173</v>
      </c>
      <c r="B68" s="43">
        <v>450</v>
      </c>
      <c r="C68" s="181" t="s">
        <v>184</v>
      </c>
      <c r="D68" s="224">
        <f>SUM(D10:D67)</f>
        <v>13243538</v>
      </c>
      <c r="E68" s="215">
        <f>SUM(E10:E67)</f>
        <v>3099713.9799999995</v>
      </c>
      <c r="F68" s="78"/>
      <c r="H68" s="223"/>
    </row>
    <row r="69" ht="11.25" customHeight="1">
      <c r="H69" s="60"/>
    </row>
    <row r="81" ht="10.5" customHeight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46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220</v>
      </c>
    </row>
    <row r="2" spans="1:6" ht="14.25" customHeight="1">
      <c r="A2" s="121" t="s">
        <v>18</v>
      </c>
      <c r="B2" s="122"/>
      <c r="C2" s="122"/>
      <c r="D2" s="122"/>
      <c r="E2" s="122"/>
      <c r="F2" s="122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37" t="s">
        <v>26</v>
      </c>
      <c r="B4" s="240" t="s">
        <v>135</v>
      </c>
      <c r="C4" s="240" t="s">
        <v>116</v>
      </c>
      <c r="D4" s="232" t="s">
        <v>158</v>
      </c>
      <c r="E4" s="232" t="s">
        <v>80</v>
      </c>
      <c r="F4" s="245" t="s">
        <v>269</v>
      </c>
    </row>
    <row r="5" spans="1:6" ht="12" customHeight="1">
      <c r="A5" s="238"/>
      <c r="B5" s="233"/>
      <c r="C5" s="233"/>
      <c r="D5" s="233"/>
      <c r="E5" s="233"/>
      <c r="F5" s="243"/>
    </row>
    <row r="6" spans="1:6" ht="22.5" customHeight="1">
      <c r="A6" s="239"/>
      <c r="B6" s="234"/>
      <c r="C6" s="234"/>
      <c r="D6" s="234"/>
      <c r="E6" s="234"/>
      <c r="F6" s="244"/>
    </row>
    <row r="7" spans="1:6" ht="12.75">
      <c r="A7" s="139">
        <v>1</v>
      </c>
      <c r="B7" s="26">
        <v>2</v>
      </c>
      <c r="C7" s="26">
        <v>3</v>
      </c>
      <c r="D7" s="27" t="s">
        <v>6</v>
      </c>
      <c r="E7" s="27" t="s">
        <v>277</v>
      </c>
      <c r="F7" s="138" t="s">
        <v>176</v>
      </c>
    </row>
    <row r="8" spans="1:6" ht="12.75" customHeight="1">
      <c r="A8" s="140" t="s">
        <v>14</v>
      </c>
      <c r="B8" s="160"/>
      <c r="C8" s="161"/>
      <c r="D8" s="30"/>
      <c r="E8" s="31"/>
      <c r="F8" s="32"/>
    </row>
    <row r="9" spans="1:6" ht="12" customHeight="1">
      <c r="A9" s="141" t="s">
        <v>211</v>
      </c>
      <c r="B9" s="162" t="s">
        <v>194</v>
      </c>
      <c r="C9" s="180" t="s">
        <v>233</v>
      </c>
      <c r="D9" s="77">
        <f>D12</f>
        <v>17969200</v>
      </c>
      <c r="E9" s="77">
        <f>E12</f>
        <v>0</v>
      </c>
      <c r="F9" s="112"/>
    </row>
    <row r="10" spans="1:6" ht="12.75">
      <c r="A10" s="142" t="s">
        <v>326</v>
      </c>
      <c r="B10" s="21"/>
      <c r="C10" s="163"/>
      <c r="D10" s="125"/>
      <c r="E10" s="20"/>
      <c r="F10" s="22"/>
    </row>
    <row r="11" spans="1:6" ht="12.75">
      <c r="A11" s="143" t="s">
        <v>345</v>
      </c>
      <c r="B11" s="164"/>
      <c r="C11" s="165"/>
      <c r="D11" s="166"/>
      <c r="E11" s="34"/>
      <c r="F11" s="37"/>
    </row>
    <row r="12" spans="1:6" ht="12.75">
      <c r="A12" s="144" t="s">
        <v>188</v>
      </c>
      <c r="B12" s="167" t="s">
        <v>65</v>
      </c>
      <c r="C12" s="180" t="s">
        <v>8</v>
      </c>
      <c r="D12" s="125">
        <v>17969200</v>
      </c>
      <c r="E12" s="77">
        <v>0</v>
      </c>
      <c r="F12" s="112"/>
    </row>
    <row r="13" spans="1:6" ht="12.75">
      <c r="A13" s="145" t="s">
        <v>107</v>
      </c>
      <c r="B13" s="23"/>
      <c r="C13" s="168"/>
      <c r="D13" s="126"/>
      <c r="E13" s="66"/>
      <c r="F13" s="67"/>
    </row>
    <row r="14" spans="1:6" s="191" customFormat="1" ht="45">
      <c r="A14" s="190" t="s">
        <v>124</v>
      </c>
      <c r="B14" s="192" t="s">
        <v>65</v>
      </c>
      <c r="C14" s="193" t="s">
        <v>324</v>
      </c>
      <c r="D14" s="78">
        <v>101200</v>
      </c>
      <c r="E14" s="78">
        <v>0</v>
      </c>
      <c r="F14" s="194"/>
    </row>
    <row r="15" spans="1:6" s="188" customFormat="1" ht="45">
      <c r="A15" s="195" t="s">
        <v>178</v>
      </c>
      <c r="B15" s="87" t="s">
        <v>65</v>
      </c>
      <c r="C15" s="169" t="s">
        <v>193</v>
      </c>
      <c r="D15" s="97">
        <v>101200</v>
      </c>
      <c r="E15" s="97">
        <v>0</v>
      </c>
      <c r="F15" s="113"/>
    </row>
    <row r="16" spans="1:6" s="191" customFormat="1" ht="45">
      <c r="A16" s="190" t="s">
        <v>299</v>
      </c>
      <c r="B16" s="192" t="s">
        <v>65</v>
      </c>
      <c r="C16" s="193" t="s">
        <v>41</v>
      </c>
      <c r="D16" s="78">
        <v>1400</v>
      </c>
      <c r="E16" s="78">
        <v>0</v>
      </c>
      <c r="F16" s="194"/>
    </row>
    <row r="17" spans="1:6" s="188" customFormat="1" ht="45">
      <c r="A17" s="195" t="s">
        <v>91</v>
      </c>
      <c r="B17" s="87" t="s">
        <v>65</v>
      </c>
      <c r="C17" s="169" t="s">
        <v>157</v>
      </c>
      <c r="D17" s="97">
        <v>1400</v>
      </c>
      <c r="E17" s="97">
        <v>0</v>
      </c>
      <c r="F17" s="113"/>
    </row>
    <row r="18" spans="1:6" s="191" customFormat="1" ht="45">
      <c r="A18" s="190" t="s">
        <v>257</v>
      </c>
      <c r="B18" s="192" t="s">
        <v>65</v>
      </c>
      <c r="C18" s="193" t="s">
        <v>321</v>
      </c>
      <c r="D18" s="78">
        <v>177000</v>
      </c>
      <c r="E18" s="78">
        <v>0</v>
      </c>
      <c r="F18" s="194"/>
    </row>
    <row r="19" spans="1:6" s="188" customFormat="1" ht="45">
      <c r="A19" s="195" t="s">
        <v>149</v>
      </c>
      <c r="B19" s="87" t="s">
        <v>65</v>
      </c>
      <c r="C19" s="169" t="s">
        <v>191</v>
      </c>
      <c r="D19" s="97">
        <v>177000</v>
      </c>
      <c r="E19" s="97">
        <v>0</v>
      </c>
      <c r="F19" s="113"/>
    </row>
    <row r="20" spans="1:6" s="191" customFormat="1" ht="45">
      <c r="A20" s="190" t="s">
        <v>287</v>
      </c>
      <c r="B20" s="192" t="s">
        <v>65</v>
      </c>
      <c r="C20" s="193" t="s">
        <v>323</v>
      </c>
      <c r="D20" s="78">
        <v>1400</v>
      </c>
      <c r="E20" s="78">
        <v>0</v>
      </c>
      <c r="F20" s="194"/>
    </row>
    <row r="21" spans="1:6" s="188" customFormat="1" ht="45">
      <c r="A21" s="195" t="s">
        <v>52</v>
      </c>
      <c r="B21" s="87" t="s">
        <v>65</v>
      </c>
      <c r="C21" s="169" t="s">
        <v>192</v>
      </c>
      <c r="D21" s="97">
        <v>1400</v>
      </c>
      <c r="E21" s="97">
        <v>0</v>
      </c>
      <c r="F21" s="113"/>
    </row>
    <row r="22" spans="1:6" s="191" customFormat="1" ht="33.75">
      <c r="A22" s="190" t="s">
        <v>344</v>
      </c>
      <c r="B22" s="192" t="s">
        <v>65</v>
      </c>
      <c r="C22" s="193" t="s">
        <v>127</v>
      </c>
      <c r="D22" s="78">
        <v>90000</v>
      </c>
      <c r="E22" s="78">
        <v>0</v>
      </c>
      <c r="F22" s="194"/>
    </row>
    <row r="23" spans="1:6" s="188" customFormat="1" ht="45">
      <c r="A23" s="195" t="s">
        <v>294</v>
      </c>
      <c r="B23" s="87" t="s">
        <v>65</v>
      </c>
      <c r="C23" s="169" t="s">
        <v>73</v>
      </c>
      <c r="D23" s="97">
        <v>90000</v>
      </c>
      <c r="E23" s="97">
        <v>0</v>
      </c>
      <c r="F23" s="113"/>
    </row>
    <row r="24" spans="1:6" s="191" customFormat="1" ht="12.75">
      <c r="A24" s="190" t="s">
        <v>291</v>
      </c>
      <c r="B24" s="192" t="s">
        <v>65</v>
      </c>
      <c r="C24" s="193" t="s">
        <v>33</v>
      </c>
      <c r="D24" s="78">
        <v>310000</v>
      </c>
      <c r="E24" s="78">
        <v>0</v>
      </c>
      <c r="F24" s="194"/>
    </row>
    <row r="25" spans="1:6" s="188" customFormat="1" ht="22.5">
      <c r="A25" s="195" t="s">
        <v>119</v>
      </c>
      <c r="B25" s="87" t="s">
        <v>65</v>
      </c>
      <c r="C25" s="169" t="s">
        <v>163</v>
      </c>
      <c r="D25" s="97">
        <v>310000</v>
      </c>
      <c r="E25" s="97">
        <v>0</v>
      </c>
      <c r="F25" s="113"/>
    </row>
    <row r="26" spans="1:6" s="191" customFormat="1" ht="45">
      <c r="A26" s="190" t="s">
        <v>284</v>
      </c>
      <c r="B26" s="192" t="s">
        <v>65</v>
      </c>
      <c r="C26" s="193" t="s">
        <v>11</v>
      </c>
      <c r="D26" s="78">
        <v>338000</v>
      </c>
      <c r="E26" s="78">
        <v>0</v>
      </c>
      <c r="F26" s="194"/>
    </row>
    <row r="27" spans="1:6" s="188" customFormat="1" ht="45">
      <c r="A27" s="195" t="s">
        <v>164</v>
      </c>
      <c r="B27" s="87" t="s">
        <v>65</v>
      </c>
      <c r="C27" s="169" t="s">
        <v>134</v>
      </c>
      <c r="D27" s="97">
        <v>338000</v>
      </c>
      <c r="E27" s="97">
        <v>0</v>
      </c>
      <c r="F27" s="113"/>
    </row>
    <row r="28" spans="1:6" s="191" customFormat="1" ht="56.25">
      <c r="A28" s="190" t="s">
        <v>78</v>
      </c>
      <c r="B28" s="192" t="s">
        <v>65</v>
      </c>
      <c r="C28" s="193" t="s">
        <v>353</v>
      </c>
      <c r="D28" s="78">
        <v>900000</v>
      </c>
      <c r="E28" s="78">
        <v>0</v>
      </c>
      <c r="F28" s="194"/>
    </row>
    <row r="29" spans="1:6" s="188" customFormat="1" ht="56.25">
      <c r="A29" s="195" t="s">
        <v>214</v>
      </c>
      <c r="B29" s="87" t="s">
        <v>65</v>
      </c>
      <c r="C29" s="169" t="s">
        <v>208</v>
      </c>
      <c r="D29" s="97">
        <v>900000</v>
      </c>
      <c r="E29" s="97">
        <v>0</v>
      </c>
      <c r="F29" s="113"/>
    </row>
    <row r="30" spans="1:6" s="191" customFormat="1" ht="45">
      <c r="A30" s="190" t="s">
        <v>228</v>
      </c>
      <c r="B30" s="192" t="s">
        <v>65</v>
      </c>
      <c r="C30" s="193" t="s">
        <v>3</v>
      </c>
      <c r="D30" s="78">
        <v>1100000</v>
      </c>
      <c r="E30" s="78">
        <v>0</v>
      </c>
      <c r="F30" s="194"/>
    </row>
    <row r="31" spans="1:6" s="188" customFormat="1" ht="56.25">
      <c r="A31" s="195" t="s">
        <v>79</v>
      </c>
      <c r="B31" s="87" t="s">
        <v>65</v>
      </c>
      <c r="C31" s="169" t="s">
        <v>142</v>
      </c>
      <c r="D31" s="97">
        <v>1100000</v>
      </c>
      <c r="E31" s="97">
        <v>0</v>
      </c>
      <c r="F31" s="113"/>
    </row>
    <row r="32" spans="1:6" s="188" customFormat="1" ht="12.75">
      <c r="A32" s="195" t="s">
        <v>4</v>
      </c>
      <c r="B32" s="87" t="s">
        <v>65</v>
      </c>
      <c r="C32" s="169" t="s">
        <v>288</v>
      </c>
      <c r="D32" s="97">
        <v>639200</v>
      </c>
      <c r="E32" s="97">
        <v>0</v>
      </c>
      <c r="F32" s="113"/>
    </row>
    <row r="33" spans="1:6" s="191" customFormat="1" ht="12.75">
      <c r="A33" s="190" t="s">
        <v>131</v>
      </c>
      <c r="B33" s="192" t="s">
        <v>65</v>
      </c>
      <c r="C33" s="193" t="s">
        <v>316</v>
      </c>
      <c r="D33" s="78">
        <v>639200</v>
      </c>
      <c r="E33" s="78">
        <v>0</v>
      </c>
      <c r="F33" s="194"/>
    </row>
    <row r="34" spans="1:6" s="188" customFormat="1" ht="12.75">
      <c r="A34" s="195" t="s">
        <v>4</v>
      </c>
      <c r="B34" s="87" t="s">
        <v>65</v>
      </c>
      <c r="C34" s="169" t="s">
        <v>317</v>
      </c>
      <c r="D34" s="97">
        <v>2655100</v>
      </c>
      <c r="E34" s="97">
        <v>0</v>
      </c>
      <c r="F34" s="113"/>
    </row>
    <row r="35" spans="1:6" s="191" customFormat="1" ht="12.75">
      <c r="A35" s="190" t="s">
        <v>131</v>
      </c>
      <c r="B35" s="192" t="s">
        <v>65</v>
      </c>
      <c r="C35" s="193" t="s">
        <v>210</v>
      </c>
      <c r="D35" s="78">
        <v>2655100</v>
      </c>
      <c r="E35" s="78">
        <v>0</v>
      </c>
      <c r="F35" s="194"/>
    </row>
    <row r="36" spans="1:6" s="188" customFormat="1" ht="12.75">
      <c r="A36" s="195" t="s">
        <v>4</v>
      </c>
      <c r="B36" s="87" t="s">
        <v>65</v>
      </c>
      <c r="C36" s="169" t="s">
        <v>62</v>
      </c>
      <c r="D36" s="97">
        <v>39500</v>
      </c>
      <c r="E36" s="97">
        <v>0</v>
      </c>
      <c r="F36" s="113"/>
    </row>
    <row r="37" spans="1:6" s="191" customFormat="1" ht="12.75">
      <c r="A37" s="190" t="s">
        <v>131</v>
      </c>
      <c r="B37" s="192" t="s">
        <v>65</v>
      </c>
      <c r="C37" s="193" t="s">
        <v>290</v>
      </c>
      <c r="D37" s="78">
        <v>39500</v>
      </c>
      <c r="E37" s="78">
        <v>0</v>
      </c>
      <c r="F37" s="194"/>
    </row>
    <row r="38" spans="1:6" s="188" customFormat="1" ht="12.75">
      <c r="A38" s="195" t="s">
        <v>4</v>
      </c>
      <c r="B38" s="87" t="s">
        <v>65</v>
      </c>
      <c r="C38" s="169" t="s">
        <v>254</v>
      </c>
      <c r="D38" s="97">
        <v>123300</v>
      </c>
      <c r="E38" s="97">
        <v>0</v>
      </c>
      <c r="F38" s="113"/>
    </row>
    <row r="39" spans="1:6" s="191" customFormat="1" ht="12.75">
      <c r="A39" s="190" t="s">
        <v>131</v>
      </c>
      <c r="B39" s="192" t="s">
        <v>65</v>
      </c>
      <c r="C39" s="193" t="s">
        <v>356</v>
      </c>
      <c r="D39" s="78">
        <v>123300</v>
      </c>
      <c r="E39" s="78">
        <v>0</v>
      </c>
      <c r="F39" s="194"/>
    </row>
    <row r="40" spans="1:6" s="188" customFormat="1" ht="12.75">
      <c r="A40" s="195" t="s">
        <v>4</v>
      </c>
      <c r="B40" s="87" t="s">
        <v>65</v>
      </c>
      <c r="C40" s="169" t="s">
        <v>204</v>
      </c>
      <c r="D40" s="97">
        <v>1000</v>
      </c>
      <c r="E40" s="97">
        <v>0</v>
      </c>
      <c r="F40" s="113"/>
    </row>
    <row r="41" spans="1:6" s="191" customFormat="1" ht="12.75">
      <c r="A41" s="190" t="s">
        <v>131</v>
      </c>
      <c r="B41" s="192" t="s">
        <v>65</v>
      </c>
      <c r="C41" s="193" t="s">
        <v>172</v>
      </c>
      <c r="D41" s="78">
        <v>1000</v>
      </c>
      <c r="E41" s="78">
        <v>0</v>
      </c>
      <c r="F41" s="194"/>
    </row>
    <row r="42" spans="1:6" s="188" customFormat="1" ht="12.75">
      <c r="A42" s="195" t="s">
        <v>4</v>
      </c>
      <c r="B42" s="87" t="s">
        <v>65</v>
      </c>
      <c r="C42" s="169" t="s">
        <v>329</v>
      </c>
      <c r="D42" s="97">
        <v>1500</v>
      </c>
      <c r="E42" s="97">
        <v>0</v>
      </c>
      <c r="F42" s="113"/>
    </row>
    <row r="43" spans="1:6" s="191" customFormat="1" ht="12.75">
      <c r="A43" s="190" t="s">
        <v>131</v>
      </c>
      <c r="B43" s="192" t="s">
        <v>65</v>
      </c>
      <c r="C43" s="193" t="s">
        <v>339</v>
      </c>
      <c r="D43" s="78">
        <v>1500</v>
      </c>
      <c r="E43" s="78">
        <v>0</v>
      </c>
      <c r="F43" s="194"/>
    </row>
    <row r="44" spans="1:6" s="188" customFormat="1" ht="12.75">
      <c r="A44" s="195" t="s">
        <v>4</v>
      </c>
      <c r="B44" s="87" t="s">
        <v>65</v>
      </c>
      <c r="C44" s="169" t="s">
        <v>253</v>
      </c>
      <c r="D44" s="97">
        <v>74000</v>
      </c>
      <c r="E44" s="97">
        <v>0</v>
      </c>
      <c r="F44" s="113"/>
    </row>
    <row r="45" spans="1:6" s="191" customFormat="1" ht="12.75">
      <c r="A45" s="190" t="s">
        <v>131</v>
      </c>
      <c r="B45" s="192" t="s">
        <v>65</v>
      </c>
      <c r="C45" s="193" t="s">
        <v>234</v>
      </c>
      <c r="D45" s="78">
        <v>74000</v>
      </c>
      <c r="E45" s="78">
        <v>0</v>
      </c>
      <c r="F45" s="194"/>
    </row>
    <row r="46" spans="1:6" s="188" customFormat="1" ht="12.75">
      <c r="A46" s="195" t="s">
        <v>4</v>
      </c>
      <c r="B46" s="87" t="s">
        <v>65</v>
      </c>
      <c r="C46" s="169" t="s">
        <v>263</v>
      </c>
      <c r="D46" s="97">
        <v>41000</v>
      </c>
      <c r="E46" s="97">
        <v>0</v>
      </c>
      <c r="F46" s="113"/>
    </row>
    <row r="47" spans="1:6" s="191" customFormat="1" ht="12.75">
      <c r="A47" s="190" t="s">
        <v>131</v>
      </c>
      <c r="B47" s="192" t="s">
        <v>65</v>
      </c>
      <c r="C47" s="193" t="s">
        <v>332</v>
      </c>
      <c r="D47" s="78">
        <v>41000</v>
      </c>
      <c r="E47" s="78">
        <v>0</v>
      </c>
      <c r="F47" s="194"/>
    </row>
    <row r="48" spans="1:6" s="188" customFormat="1" ht="12.75">
      <c r="A48" s="195" t="s">
        <v>4</v>
      </c>
      <c r="B48" s="87" t="s">
        <v>65</v>
      </c>
      <c r="C48" s="169" t="s">
        <v>34</v>
      </c>
      <c r="D48" s="97">
        <v>305000</v>
      </c>
      <c r="E48" s="97">
        <v>0</v>
      </c>
      <c r="F48" s="113"/>
    </row>
    <row r="49" spans="1:6" s="191" customFormat="1" ht="12.75">
      <c r="A49" s="190" t="s">
        <v>131</v>
      </c>
      <c r="B49" s="192" t="s">
        <v>65</v>
      </c>
      <c r="C49" s="193" t="s">
        <v>17</v>
      </c>
      <c r="D49" s="78">
        <v>305000</v>
      </c>
      <c r="E49" s="78">
        <v>0</v>
      </c>
      <c r="F49" s="194"/>
    </row>
    <row r="50" spans="1:6" s="188" customFormat="1" ht="12.75">
      <c r="A50" s="195" t="s">
        <v>4</v>
      </c>
      <c r="B50" s="87" t="s">
        <v>65</v>
      </c>
      <c r="C50" s="169" t="s">
        <v>314</v>
      </c>
      <c r="D50" s="97">
        <v>447000</v>
      </c>
      <c r="E50" s="97">
        <v>0</v>
      </c>
      <c r="F50" s="113"/>
    </row>
    <row r="51" spans="1:6" s="191" customFormat="1" ht="12.75">
      <c r="A51" s="190" t="s">
        <v>131</v>
      </c>
      <c r="B51" s="192" t="s">
        <v>65</v>
      </c>
      <c r="C51" s="193" t="s">
        <v>310</v>
      </c>
      <c r="D51" s="78">
        <v>447000</v>
      </c>
      <c r="E51" s="78">
        <v>0</v>
      </c>
      <c r="F51" s="194"/>
    </row>
    <row r="52" spans="1:6" s="188" customFormat="1" ht="12.75">
      <c r="A52" s="195" t="s">
        <v>4</v>
      </c>
      <c r="B52" s="87" t="s">
        <v>65</v>
      </c>
      <c r="C52" s="169" t="s">
        <v>247</v>
      </c>
      <c r="D52" s="97">
        <v>200000</v>
      </c>
      <c r="E52" s="97">
        <v>0</v>
      </c>
      <c r="F52" s="113"/>
    </row>
    <row r="53" spans="1:6" s="191" customFormat="1" ht="12.75">
      <c r="A53" s="190" t="s">
        <v>131</v>
      </c>
      <c r="B53" s="192" t="s">
        <v>65</v>
      </c>
      <c r="C53" s="193" t="s">
        <v>20</v>
      </c>
      <c r="D53" s="78">
        <v>200000</v>
      </c>
      <c r="E53" s="78">
        <v>0</v>
      </c>
      <c r="F53" s="194"/>
    </row>
    <row r="54" spans="1:6" s="188" customFormat="1" ht="12.75">
      <c r="A54" s="195" t="s">
        <v>4</v>
      </c>
      <c r="B54" s="87" t="s">
        <v>65</v>
      </c>
      <c r="C54" s="169" t="s">
        <v>311</v>
      </c>
      <c r="D54" s="97">
        <v>314000</v>
      </c>
      <c r="E54" s="97">
        <v>0</v>
      </c>
      <c r="F54" s="113"/>
    </row>
    <row r="55" spans="1:6" s="191" customFormat="1" ht="12.75">
      <c r="A55" s="190" t="s">
        <v>131</v>
      </c>
      <c r="B55" s="192" t="s">
        <v>65</v>
      </c>
      <c r="C55" s="193" t="s">
        <v>69</v>
      </c>
      <c r="D55" s="78">
        <v>314000</v>
      </c>
      <c r="E55" s="78">
        <v>0</v>
      </c>
      <c r="F55" s="194"/>
    </row>
    <row r="56" spans="1:6" s="188" customFormat="1" ht="12.75">
      <c r="A56" s="195" t="s">
        <v>4</v>
      </c>
      <c r="B56" s="87" t="s">
        <v>65</v>
      </c>
      <c r="C56" s="169" t="s">
        <v>276</v>
      </c>
      <c r="D56" s="97">
        <v>716000</v>
      </c>
      <c r="E56" s="97">
        <v>0</v>
      </c>
      <c r="F56" s="113"/>
    </row>
    <row r="57" spans="1:6" s="191" customFormat="1" ht="12.75">
      <c r="A57" s="190" t="s">
        <v>131</v>
      </c>
      <c r="B57" s="192" t="s">
        <v>65</v>
      </c>
      <c r="C57" s="193" t="s">
        <v>22</v>
      </c>
      <c r="D57" s="78">
        <v>716000</v>
      </c>
      <c r="E57" s="78">
        <v>0</v>
      </c>
      <c r="F57" s="194"/>
    </row>
    <row r="58" spans="1:6" s="188" customFormat="1" ht="12.75">
      <c r="A58" s="195" t="s">
        <v>4</v>
      </c>
      <c r="B58" s="87" t="s">
        <v>65</v>
      </c>
      <c r="C58" s="169" t="s">
        <v>320</v>
      </c>
      <c r="D58" s="97">
        <v>2000</v>
      </c>
      <c r="E58" s="97">
        <v>0</v>
      </c>
      <c r="F58" s="113"/>
    </row>
    <row r="59" spans="1:6" s="191" customFormat="1" ht="12.75">
      <c r="A59" s="190" t="s">
        <v>131</v>
      </c>
      <c r="B59" s="192" t="s">
        <v>65</v>
      </c>
      <c r="C59" s="193" t="s">
        <v>219</v>
      </c>
      <c r="D59" s="78">
        <v>2000</v>
      </c>
      <c r="E59" s="78">
        <v>0</v>
      </c>
      <c r="F59" s="194"/>
    </row>
    <row r="60" spans="1:6" s="188" customFormat="1" ht="12.75">
      <c r="A60" s="195" t="s">
        <v>4</v>
      </c>
      <c r="B60" s="87" t="s">
        <v>65</v>
      </c>
      <c r="C60" s="169" t="s">
        <v>16</v>
      </c>
      <c r="D60" s="97">
        <v>3300100</v>
      </c>
      <c r="E60" s="97">
        <v>0</v>
      </c>
      <c r="F60" s="113"/>
    </row>
    <row r="61" spans="1:6" s="191" customFormat="1" ht="12.75">
      <c r="A61" s="190" t="s">
        <v>131</v>
      </c>
      <c r="B61" s="192" t="s">
        <v>65</v>
      </c>
      <c r="C61" s="193" t="s">
        <v>66</v>
      </c>
      <c r="D61" s="78">
        <v>3300100</v>
      </c>
      <c r="E61" s="78">
        <v>0</v>
      </c>
      <c r="F61" s="194"/>
    </row>
    <row r="62" spans="1:6" s="188" customFormat="1" ht="12.75">
      <c r="A62" s="195" t="s">
        <v>4</v>
      </c>
      <c r="B62" s="87" t="s">
        <v>65</v>
      </c>
      <c r="C62" s="169" t="s">
        <v>92</v>
      </c>
      <c r="D62" s="97">
        <v>1000</v>
      </c>
      <c r="E62" s="97">
        <v>0</v>
      </c>
      <c r="F62" s="113"/>
    </row>
    <row r="63" spans="1:6" s="191" customFormat="1" ht="12.75">
      <c r="A63" s="190" t="s">
        <v>131</v>
      </c>
      <c r="B63" s="192" t="s">
        <v>65</v>
      </c>
      <c r="C63" s="193" t="s">
        <v>275</v>
      </c>
      <c r="D63" s="78">
        <v>1000</v>
      </c>
      <c r="E63" s="78">
        <v>0</v>
      </c>
      <c r="F63" s="194"/>
    </row>
    <row r="64" spans="1:6" s="188" customFormat="1" ht="12.75">
      <c r="A64" s="195" t="s">
        <v>4</v>
      </c>
      <c r="B64" s="87" t="s">
        <v>65</v>
      </c>
      <c r="C64" s="169" t="s">
        <v>74</v>
      </c>
      <c r="D64" s="97">
        <v>115900</v>
      </c>
      <c r="E64" s="97">
        <v>0</v>
      </c>
      <c r="F64" s="113"/>
    </row>
    <row r="65" spans="1:6" s="191" customFormat="1" ht="12.75">
      <c r="A65" s="190" t="s">
        <v>131</v>
      </c>
      <c r="B65" s="192" t="s">
        <v>65</v>
      </c>
      <c r="C65" s="193" t="s">
        <v>343</v>
      </c>
      <c r="D65" s="78">
        <v>115900</v>
      </c>
      <c r="E65" s="78">
        <v>0</v>
      </c>
      <c r="F65" s="194"/>
    </row>
    <row r="66" spans="1:6" s="191" customFormat="1" ht="12.75">
      <c r="A66" s="190" t="s">
        <v>355</v>
      </c>
      <c r="B66" s="192" t="s">
        <v>65</v>
      </c>
      <c r="C66" s="193" t="s">
        <v>252</v>
      </c>
      <c r="D66" s="78">
        <v>17000</v>
      </c>
      <c r="E66" s="78">
        <v>0</v>
      </c>
      <c r="F66" s="194"/>
    </row>
    <row r="67" spans="1:6" s="188" customFormat="1" ht="12.75">
      <c r="A67" s="195" t="s">
        <v>351</v>
      </c>
      <c r="B67" s="87" t="s">
        <v>65</v>
      </c>
      <c r="C67" s="169" t="s">
        <v>282</v>
      </c>
      <c r="D67" s="97">
        <v>17000</v>
      </c>
      <c r="E67" s="97">
        <v>0</v>
      </c>
      <c r="F67" s="113"/>
    </row>
    <row r="68" spans="1:6" s="188" customFormat="1" ht="12.75">
      <c r="A68" s="195" t="s">
        <v>4</v>
      </c>
      <c r="B68" s="87" t="s">
        <v>65</v>
      </c>
      <c r="C68" s="169" t="s">
        <v>147</v>
      </c>
      <c r="D68" s="97">
        <v>9000</v>
      </c>
      <c r="E68" s="97">
        <v>0</v>
      </c>
      <c r="F68" s="113"/>
    </row>
    <row r="69" spans="1:6" s="191" customFormat="1" ht="12.75">
      <c r="A69" s="190" t="s">
        <v>131</v>
      </c>
      <c r="B69" s="192" t="s">
        <v>65</v>
      </c>
      <c r="C69" s="193" t="s">
        <v>325</v>
      </c>
      <c r="D69" s="78">
        <v>9000</v>
      </c>
      <c r="E69" s="78">
        <v>0</v>
      </c>
      <c r="F69" s="194"/>
    </row>
    <row r="70" spans="1:6" s="191" customFormat="1" ht="22.5">
      <c r="A70" s="190" t="s">
        <v>126</v>
      </c>
      <c r="B70" s="192" t="s">
        <v>65</v>
      </c>
      <c r="C70" s="193" t="s">
        <v>244</v>
      </c>
      <c r="D70" s="78">
        <v>160000</v>
      </c>
      <c r="E70" s="78">
        <v>0</v>
      </c>
      <c r="F70" s="194"/>
    </row>
    <row r="71" spans="1:6" s="188" customFormat="1" ht="22.5">
      <c r="A71" s="195" t="s">
        <v>125</v>
      </c>
      <c r="B71" s="87" t="s">
        <v>65</v>
      </c>
      <c r="C71" s="169" t="s">
        <v>77</v>
      </c>
      <c r="D71" s="97">
        <v>160000</v>
      </c>
      <c r="E71" s="97">
        <v>0</v>
      </c>
      <c r="F71" s="113"/>
    </row>
    <row r="72" spans="1:6" s="191" customFormat="1" ht="22.5">
      <c r="A72" s="190" t="s">
        <v>156</v>
      </c>
      <c r="B72" s="192" t="s">
        <v>65</v>
      </c>
      <c r="C72" s="193" t="s">
        <v>307</v>
      </c>
      <c r="D72" s="78">
        <v>5226600</v>
      </c>
      <c r="E72" s="78">
        <v>0</v>
      </c>
      <c r="F72" s="194"/>
    </row>
    <row r="73" spans="1:6" s="188" customFormat="1" ht="33.75">
      <c r="A73" s="195" t="s">
        <v>189</v>
      </c>
      <c r="B73" s="87" t="s">
        <v>65</v>
      </c>
      <c r="C73" s="169" t="s">
        <v>76</v>
      </c>
      <c r="D73" s="97">
        <v>5226600</v>
      </c>
      <c r="E73" s="97">
        <v>0</v>
      </c>
      <c r="F73" s="113"/>
    </row>
    <row r="74" spans="1:6" s="191" customFormat="1" ht="33.75">
      <c r="A74" s="190" t="s">
        <v>296</v>
      </c>
      <c r="B74" s="192" t="s">
        <v>65</v>
      </c>
      <c r="C74" s="193" t="s">
        <v>238</v>
      </c>
      <c r="D74" s="78">
        <v>447000</v>
      </c>
      <c r="E74" s="78">
        <v>0</v>
      </c>
      <c r="F74" s="194"/>
    </row>
    <row r="75" spans="1:6" s="188" customFormat="1" ht="56.25">
      <c r="A75" s="195" t="s">
        <v>350</v>
      </c>
      <c r="B75" s="87" t="s">
        <v>65</v>
      </c>
      <c r="C75" s="169" t="s">
        <v>101</v>
      </c>
      <c r="D75" s="97">
        <v>447000</v>
      </c>
      <c r="E75" s="97">
        <v>0</v>
      </c>
      <c r="F75" s="113"/>
    </row>
    <row r="76" spans="1:6" s="191" customFormat="1" ht="22.5">
      <c r="A76" s="190" t="s">
        <v>278</v>
      </c>
      <c r="B76" s="192" t="s">
        <v>65</v>
      </c>
      <c r="C76" s="193" t="s">
        <v>246</v>
      </c>
      <c r="D76" s="78">
        <v>1500</v>
      </c>
      <c r="E76" s="78">
        <v>0</v>
      </c>
      <c r="F76" s="194"/>
    </row>
    <row r="77" spans="1:6" s="188" customFormat="1" ht="45">
      <c r="A77" s="195" t="s">
        <v>195</v>
      </c>
      <c r="B77" s="87" t="s">
        <v>65</v>
      </c>
      <c r="C77" s="169" t="s">
        <v>95</v>
      </c>
      <c r="D77" s="97">
        <v>1500</v>
      </c>
      <c r="E77" s="97">
        <v>0</v>
      </c>
      <c r="F77" s="113"/>
    </row>
    <row r="78" spans="1:6" s="191" customFormat="1" ht="33.75">
      <c r="A78" s="190" t="s">
        <v>129</v>
      </c>
      <c r="B78" s="192" t="s">
        <v>65</v>
      </c>
      <c r="C78" s="193" t="s">
        <v>245</v>
      </c>
      <c r="D78" s="78">
        <v>74000</v>
      </c>
      <c r="E78" s="78">
        <v>0</v>
      </c>
      <c r="F78" s="194"/>
    </row>
    <row r="79" spans="1:6" s="188" customFormat="1" ht="56.25">
      <c r="A79" s="195" t="s">
        <v>168</v>
      </c>
      <c r="B79" s="87" t="s">
        <v>65</v>
      </c>
      <c r="C79" s="169" t="s">
        <v>94</v>
      </c>
      <c r="D79" s="97">
        <v>74000</v>
      </c>
      <c r="E79" s="97">
        <v>0</v>
      </c>
      <c r="F79" s="113"/>
    </row>
    <row r="80" spans="1:6" s="188" customFormat="1" ht="45">
      <c r="A80" s="195" t="s">
        <v>281</v>
      </c>
      <c r="B80" s="87" t="s">
        <v>65</v>
      </c>
      <c r="C80" s="169" t="s">
        <v>262</v>
      </c>
      <c r="D80" s="97">
        <v>39500</v>
      </c>
      <c r="E80" s="97">
        <v>0</v>
      </c>
      <c r="F80" s="113"/>
    </row>
    <row r="81" spans="1:6" ht="12.75">
      <c r="A81" s="146" t="s">
        <v>109</v>
      </c>
      <c r="B81" s="164"/>
      <c r="C81" s="170"/>
      <c r="D81" s="127"/>
      <c r="E81" s="38"/>
      <c r="F81" s="39"/>
    </row>
    <row r="82" spans="1:6" ht="12.75">
      <c r="A82" s="144" t="s">
        <v>188</v>
      </c>
      <c r="B82" s="162" t="s">
        <v>137</v>
      </c>
      <c r="C82" s="180" t="s">
        <v>259</v>
      </c>
      <c r="D82" s="125"/>
      <c r="E82" s="77"/>
      <c r="F82" s="112"/>
    </row>
    <row r="83" spans="1:6" ht="12.75">
      <c r="A83" s="147" t="s">
        <v>107</v>
      </c>
      <c r="B83" s="33"/>
      <c r="C83" s="168"/>
      <c r="D83" s="126"/>
      <c r="E83" s="66"/>
      <c r="F83" s="67"/>
    </row>
    <row r="84" spans="1:6" ht="12.75">
      <c r="A84" s="144" t="s">
        <v>198</v>
      </c>
      <c r="B84" s="44" t="s">
        <v>342</v>
      </c>
      <c r="C84" s="88" t="s">
        <v>7</v>
      </c>
      <c r="D84" s="128"/>
      <c r="E84" s="76">
        <v>-143245.14</v>
      </c>
      <c r="F84" s="155"/>
    </row>
    <row r="85" spans="1:6" s="48" customFormat="1" ht="12.75">
      <c r="A85" s="148" t="s">
        <v>128</v>
      </c>
      <c r="B85" s="21" t="s">
        <v>240</v>
      </c>
      <c r="C85" s="47" t="s">
        <v>2</v>
      </c>
      <c r="D85" s="129"/>
      <c r="E85" s="156">
        <v>-143245.14</v>
      </c>
      <c r="F85" s="157" t="s">
        <v>0</v>
      </c>
    </row>
    <row r="86" spans="1:6" s="48" customFormat="1" ht="12.75">
      <c r="A86" s="149" t="s">
        <v>130</v>
      </c>
      <c r="B86" s="117" t="s">
        <v>110</v>
      </c>
      <c r="C86" s="118" t="s">
        <v>2</v>
      </c>
      <c r="D86" s="130"/>
      <c r="E86" s="158">
        <v>0</v>
      </c>
      <c r="F86" s="159" t="s">
        <v>0</v>
      </c>
    </row>
    <row r="87" spans="1:6" ht="12.75">
      <c r="A87" s="68"/>
      <c r="B87" s="68"/>
      <c r="C87" s="69"/>
      <c r="D87" s="69"/>
      <c r="E87" s="69"/>
      <c r="F87" s="36"/>
    </row>
    <row r="88" spans="1:6" ht="12.75">
      <c r="A88" s="186" t="s">
        <v>166</v>
      </c>
      <c r="B88" s="186"/>
      <c r="C88" s="183"/>
      <c r="D88" s="184" t="s">
        <v>258</v>
      </c>
      <c r="E88" s="187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6" t="s">
        <v>13</v>
      </c>
      <c r="B91" s="186"/>
      <c r="C91" s="184"/>
      <c r="D91" s="185"/>
      <c r="E91" s="185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2" t="s">
        <v>32</v>
      </c>
      <c r="B94" s="183"/>
      <c r="C94" s="183"/>
      <c r="D94" s="184" t="s">
        <v>190</v>
      </c>
      <c r="E94" s="185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0"/>
      <c r="E96" s="110"/>
      <c r="F96" s="10"/>
    </row>
    <row r="97" spans="1:6" ht="12.75">
      <c r="A97" s="2" t="s">
        <v>289</v>
      </c>
      <c r="B97" s="12"/>
      <c r="C97" s="12"/>
      <c r="D97" s="60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5"/>
    </row>
    <row r="102" spans="1:6" ht="12.75">
      <c r="A102" s="60"/>
      <c r="B102" s="60"/>
      <c r="C102" s="60"/>
      <c r="D102" s="60"/>
      <c r="E102" s="60"/>
      <c r="F102" s="98"/>
    </row>
    <row r="103" spans="1:6" ht="12.75">
      <c r="A103" s="116"/>
      <c r="B103" s="111"/>
      <c r="C103" s="111"/>
      <c r="E103" s="114"/>
      <c r="F103" s="11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0" t="s">
        <v>57</v>
      </c>
      <c r="B8" s="74" t="s">
        <v>111</v>
      </c>
      <c r="C8" s="24" t="s">
        <v>165</v>
      </c>
    </row>
    <row r="9" spans="1:3" ht="25.5">
      <c r="A9" s="50" t="s">
        <v>298</v>
      </c>
      <c r="B9" s="51" t="s">
        <v>309</v>
      </c>
      <c r="C9" s="50" t="s">
        <v>153</v>
      </c>
    </row>
    <row r="10" spans="1:3" ht="12.75">
      <c r="A10" s="52" t="s">
        <v>196</v>
      </c>
      <c r="B10" s="53" t="s">
        <v>108</v>
      </c>
      <c r="C10" s="52" t="s">
        <v>153</v>
      </c>
    </row>
    <row r="11" spans="1:3" ht="25.5">
      <c r="A11" s="52" t="s">
        <v>104</v>
      </c>
      <c r="B11" s="53" t="s">
        <v>274</v>
      </c>
      <c r="C11" s="52" t="s">
        <v>153</v>
      </c>
    </row>
    <row r="12" spans="1:3" ht="12.75">
      <c r="A12" s="52" t="s">
        <v>25</v>
      </c>
      <c r="B12" s="53" t="s">
        <v>251</v>
      </c>
      <c r="C12" s="52" t="s">
        <v>153</v>
      </c>
    </row>
    <row r="13" spans="1:3" ht="12.75">
      <c r="A13" s="52" t="s">
        <v>300</v>
      </c>
      <c r="B13" s="53" t="s">
        <v>68</v>
      </c>
      <c r="C13" s="52" t="s">
        <v>153</v>
      </c>
    </row>
    <row r="14" spans="1:3" ht="12.75">
      <c r="A14" s="52" t="s">
        <v>197</v>
      </c>
      <c r="B14" s="102" t="s">
        <v>227</v>
      </c>
      <c r="C14" s="52" t="s">
        <v>153</v>
      </c>
    </row>
    <row r="15" spans="1:3" ht="12.75">
      <c r="A15" s="101"/>
      <c r="B15" s="102" t="s">
        <v>349</v>
      </c>
      <c r="C15" s="101" t="s">
        <v>153</v>
      </c>
    </row>
    <row r="16" spans="1:3" ht="12.75">
      <c r="A16" s="101"/>
      <c r="B16" s="53" t="s">
        <v>90</v>
      </c>
      <c r="C16" s="101" t="s">
        <v>153</v>
      </c>
    </row>
    <row r="17" spans="1:3" ht="12.75">
      <c r="A17" s="101"/>
      <c r="B17" s="102" t="s">
        <v>27</v>
      </c>
      <c r="C17" s="101" t="s">
        <v>153</v>
      </c>
    </row>
    <row r="18" spans="1:4" ht="12.75">
      <c r="A18" s="103"/>
      <c r="B18" s="55" t="s">
        <v>118</v>
      </c>
      <c r="C18" s="54" t="s">
        <v>153</v>
      </c>
      <c r="D18" s="60"/>
    </row>
    <row r="19" spans="1:3" ht="25.5">
      <c r="A19" s="56" t="s">
        <v>114</v>
      </c>
      <c r="B19" s="57" t="s">
        <v>144</v>
      </c>
      <c r="C19" s="56" t="s">
        <v>24</v>
      </c>
    </row>
    <row r="20" spans="1:3" ht="12.75">
      <c r="A20" s="56"/>
      <c r="B20" s="57" t="s">
        <v>71</v>
      </c>
      <c r="C20" s="56" t="s">
        <v>24</v>
      </c>
    </row>
    <row r="21" spans="1:3" ht="12.75">
      <c r="A21" s="56" t="s">
        <v>38</v>
      </c>
      <c r="B21" s="57" t="s">
        <v>102</v>
      </c>
      <c r="C21" s="56" t="s">
        <v>24</v>
      </c>
    </row>
    <row r="22" spans="1:3" ht="25.5">
      <c r="A22" s="56" t="s">
        <v>306</v>
      </c>
      <c r="B22" s="57" t="s">
        <v>305</v>
      </c>
      <c r="C22" s="56" t="s">
        <v>24</v>
      </c>
    </row>
    <row r="23" spans="1:3" ht="12.75">
      <c r="A23" s="56" t="s">
        <v>218</v>
      </c>
      <c r="B23" s="57" t="s">
        <v>31</v>
      </c>
      <c r="C23" s="56" t="s">
        <v>24</v>
      </c>
    </row>
    <row r="24" spans="1:3" ht="12.75">
      <c r="A24" s="56" t="s">
        <v>112</v>
      </c>
      <c r="B24" s="57" t="s">
        <v>304</v>
      </c>
      <c r="C24" s="56" t="s">
        <v>24</v>
      </c>
    </row>
    <row r="25" spans="1:4" ht="12.75">
      <c r="A25" s="99" t="s">
        <v>36</v>
      </c>
      <c r="B25" s="100" t="s">
        <v>123</v>
      </c>
      <c r="C25" s="99" t="s">
        <v>24</v>
      </c>
      <c r="D25" s="60"/>
    </row>
    <row r="26" spans="1:4" ht="12.75">
      <c r="A26" s="99"/>
      <c r="B26" s="100" t="s">
        <v>349</v>
      </c>
      <c r="C26" s="99" t="s">
        <v>24</v>
      </c>
      <c r="D26" s="60"/>
    </row>
    <row r="27" spans="1:4" ht="25.5">
      <c r="A27" s="99"/>
      <c r="B27" s="57" t="s">
        <v>308</v>
      </c>
      <c r="C27" s="99" t="s">
        <v>24</v>
      </c>
      <c r="D27" s="60"/>
    </row>
    <row r="28" spans="1:4" ht="12.75">
      <c r="A28" s="99"/>
      <c r="B28" s="100" t="s">
        <v>27</v>
      </c>
      <c r="C28" s="99" t="s">
        <v>24</v>
      </c>
      <c r="D28" s="60"/>
    </row>
    <row r="29" spans="1:4" ht="12.75">
      <c r="A29" s="58"/>
      <c r="B29" s="59" t="s">
        <v>118</v>
      </c>
      <c r="C29" s="58" t="s">
        <v>24</v>
      </c>
      <c r="D29" s="60"/>
    </row>
    <row r="30" spans="1:3" ht="25.5">
      <c r="A30" s="93" t="s">
        <v>331</v>
      </c>
      <c r="B30" s="94" t="s">
        <v>82</v>
      </c>
      <c r="C30" s="93" t="s">
        <v>121</v>
      </c>
    </row>
    <row r="31" spans="1:3" ht="12.75">
      <c r="A31" s="93" t="s">
        <v>250</v>
      </c>
      <c r="B31" s="94" t="s">
        <v>120</v>
      </c>
      <c r="C31" s="93" t="s">
        <v>121</v>
      </c>
    </row>
    <row r="32" spans="1:3" ht="25.5">
      <c r="A32" s="93"/>
      <c r="B32" s="94" t="s">
        <v>30</v>
      </c>
      <c r="C32" s="93" t="s">
        <v>121</v>
      </c>
    </row>
    <row r="33" spans="1:3" ht="51">
      <c r="A33" s="93"/>
      <c r="B33" s="94" t="s">
        <v>143</v>
      </c>
      <c r="C33" s="93" t="s">
        <v>121</v>
      </c>
    </row>
    <row r="34" spans="1:3" ht="12.75">
      <c r="A34" s="93" t="s">
        <v>139</v>
      </c>
      <c r="B34" s="93" t="s">
        <v>333</v>
      </c>
      <c r="C34" s="93" t="s">
        <v>121</v>
      </c>
    </row>
    <row r="35" spans="1:3" ht="12.75">
      <c r="A35" s="93" t="s">
        <v>64</v>
      </c>
      <c r="B35" s="94" t="s">
        <v>313</v>
      </c>
      <c r="C35" s="93" t="s">
        <v>121</v>
      </c>
    </row>
    <row r="36" spans="1:3" ht="12.75">
      <c r="A36" s="93" t="s">
        <v>328</v>
      </c>
      <c r="B36" s="94" t="s">
        <v>50</v>
      </c>
      <c r="C36" s="93" t="s">
        <v>121</v>
      </c>
    </row>
    <row r="37" spans="1:3" ht="12.75">
      <c r="A37" s="105"/>
      <c r="B37" s="106" t="s">
        <v>349</v>
      </c>
      <c r="C37" s="93" t="s">
        <v>121</v>
      </c>
    </row>
    <row r="38" spans="1:3" ht="25.5">
      <c r="A38" s="105"/>
      <c r="B38" s="94" t="s">
        <v>98</v>
      </c>
      <c r="C38" s="93" t="s">
        <v>121</v>
      </c>
    </row>
    <row r="39" spans="1:3" ht="12.75">
      <c r="A39" s="105"/>
      <c r="B39" s="106" t="s">
        <v>27</v>
      </c>
      <c r="C39" s="93" t="s">
        <v>121</v>
      </c>
    </row>
    <row r="40" spans="1:3" ht="12.75">
      <c r="A40" s="95"/>
      <c r="B40" s="96" t="s">
        <v>118</v>
      </c>
      <c r="C40" s="93" t="s">
        <v>121</v>
      </c>
    </row>
    <row r="41" spans="1:3" ht="12.75">
      <c r="A41" s="70" t="s">
        <v>100</v>
      </c>
      <c r="B41" s="107" t="s">
        <v>23</v>
      </c>
      <c r="C41" s="70" t="s">
        <v>45</v>
      </c>
    </row>
    <row r="42" spans="1:3" ht="12.75">
      <c r="A42" s="63" t="s">
        <v>117</v>
      </c>
      <c r="B42" s="64" t="s">
        <v>162</v>
      </c>
      <c r="C42" s="63" t="s">
        <v>45</v>
      </c>
    </row>
    <row r="43" spans="1:3" ht="12.75">
      <c r="A43" s="63" t="s">
        <v>136</v>
      </c>
      <c r="B43" s="64" t="s">
        <v>187</v>
      </c>
      <c r="C43" s="63" t="s">
        <v>45</v>
      </c>
    </row>
    <row r="44" spans="1:3" ht="12.75">
      <c r="A44" s="63"/>
      <c r="B44" s="64" t="s">
        <v>237</v>
      </c>
      <c r="C44" s="63" t="s">
        <v>45</v>
      </c>
    </row>
    <row r="45" spans="1:3" ht="51">
      <c r="A45" s="63"/>
      <c r="B45" s="123" t="s">
        <v>143</v>
      </c>
      <c r="C45" s="63" t="s">
        <v>45</v>
      </c>
    </row>
    <row r="46" spans="1:3" ht="12.75">
      <c r="A46" s="63" t="s">
        <v>261</v>
      </c>
      <c r="B46" s="64" t="s">
        <v>333</v>
      </c>
      <c r="C46" s="63" t="s">
        <v>45</v>
      </c>
    </row>
    <row r="47" spans="1:3" ht="12.75">
      <c r="A47" s="63"/>
      <c r="B47" s="64" t="s">
        <v>106</v>
      </c>
      <c r="C47" s="63" t="s">
        <v>45</v>
      </c>
    </row>
    <row r="48" spans="1:3" ht="51">
      <c r="A48" s="63"/>
      <c r="B48" s="123" t="s">
        <v>143</v>
      </c>
      <c r="C48" s="63" t="s">
        <v>45</v>
      </c>
    </row>
    <row r="49" spans="1:3" ht="12.75">
      <c r="A49" s="63" t="s">
        <v>236</v>
      </c>
      <c r="B49" s="64" t="s">
        <v>333</v>
      </c>
      <c r="C49" s="63" t="s">
        <v>45</v>
      </c>
    </row>
    <row r="50" spans="1:3" s="124" customFormat="1" ht="12.75">
      <c r="A50" s="71" t="s">
        <v>330</v>
      </c>
      <c r="B50" s="72" t="s">
        <v>37</v>
      </c>
      <c r="C50" s="73" t="s">
        <v>45</v>
      </c>
    </row>
    <row r="51" spans="1:3" ht="12.75">
      <c r="A51" s="71" t="s">
        <v>272</v>
      </c>
      <c r="B51" s="72" t="s">
        <v>15</v>
      </c>
      <c r="C51" s="73" t="s">
        <v>45</v>
      </c>
    </row>
    <row r="52" spans="1:3" ht="12.75">
      <c r="A52" s="71" t="s">
        <v>207</v>
      </c>
      <c r="B52" s="72" t="s">
        <v>56</v>
      </c>
      <c r="C52" s="73" t="s">
        <v>45</v>
      </c>
    </row>
    <row r="53" spans="1:3" ht="12.75">
      <c r="A53" s="71" t="s">
        <v>201</v>
      </c>
      <c r="B53" s="72" t="s">
        <v>54</v>
      </c>
      <c r="C53" s="73" t="s">
        <v>45</v>
      </c>
    </row>
    <row r="54" spans="1:3" ht="12.75">
      <c r="A54" s="60"/>
      <c r="B54" s="61" t="s">
        <v>49</v>
      </c>
      <c r="C54" s="73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0"/>
      <c r="B62" s="61" t="s">
        <v>302</v>
      </c>
      <c r="C62" s="62" t="s">
        <v>45</v>
      </c>
    </row>
    <row r="63" spans="1:3" ht="12.75">
      <c r="A63" s="60"/>
      <c r="B63" s="61" t="s">
        <v>223</v>
      </c>
      <c r="C63" s="62" t="s">
        <v>45</v>
      </c>
    </row>
    <row r="64" spans="1:3" ht="12.75">
      <c r="A64" s="62" t="s">
        <v>303</v>
      </c>
      <c r="B64" s="65" t="s">
        <v>231</v>
      </c>
      <c r="C64" s="62" t="s">
        <v>45</v>
      </c>
    </row>
    <row r="65" spans="1:3" ht="12.75">
      <c r="A65" s="62"/>
      <c r="B65" s="65" t="s">
        <v>337</v>
      </c>
      <c r="C65" s="62" t="s">
        <v>45</v>
      </c>
    </row>
    <row r="66" spans="1:3" ht="12.75">
      <c r="A66" s="62" t="s">
        <v>312</v>
      </c>
      <c r="B66" s="65" t="s">
        <v>231</v>
      </c>
      <c r="C66" s="62" t="s">
        <v>45</v>
      </c>
    </row>
    <row r="67" spans="1:3" ht="12.75">
      <c r="A67" s="24" t="s">
        <v>146</v>
      </c>
      <c r="B67" s="92" t="s">
        <v>280</v>
      </c>
      <c r="C67" s="62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2" t="s">
        <v>45</v>
      </c>
    </row>
    <row r="70" spans="1:3" ht="12.75">
      <c r="A70" t="s">
        <v>86</v>
      </c>
      <c r="B70" t="s">
        <v>181</v>
      </c>
      <c r="C70" s="62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2" t="s">
        <v>45</v>
      </c>
    </row>
    <row r="75" spans="1:3" ht="12.75">
      <c r="A75" s="24" t="s">
        <v>60</v>
      </c>
      <c r="B75" s="92" t="s">
        <v>115</v>
      </c>
      <c r="C75" s="62" t="s">
        <v>45</v>
      </c>
    </row>
    <row r="76" spans="1:3" ht="12.75">
      <c r="A76" s="24" t="s">
        <v>103</v>
      </c>
      <c r="B76" s="92" t="s">
        <v>145</v>
      </c>
      <c r="C76" t="s">
        <v>45</v>
      </c>
    </row>
    <row r="77" spans="1:3" ht="12.75">
      <c r="A77" s="24" t="s">
        <v>182</v>
      </c>
      <c r="B77" s="92" t="s">
        <v>53</v>
      </c>
      <c r="C77" t="s">
        <v>45</v>
      </c>
    </row>
    <row r="78" spans="1:3" ht="12.75">
      <c r="A78" s="24" t="s">
        <v>297</v>
      </c>
      <c r="B78" s="92" t="s">
        <v>225</v>
      </c>
      <c r="C78" t="s">
        <v>45</v>
      </c>
    </row>
    <row r="79" spans="1:3" ht="12.75">
      <c r="A79" s="24"/>
      <c r="B79" s="92" t="s">
        <v>186</v>
      </c>
      <c r="C79" t="s">
        <v>45</v>
      </c>
    </row>
    <row r="80" spans="1:3" ht="12.75">
      <c r="A80" s="24"/>
      <c r="B80" s="92" t="s">
        <v>260</v>
      </c>
      <c r="C80" t="s">
        <v>45</v>
      </c>
    </row>
    <row r="81" spans="2:3" ht="12.75">
      <c r="B81" s="91" t="s">
        <v>206</v>
      </c>
      <c r="C81" s="62" t="s">
        <v>45</v>
      </c>
    </row>
    <row r="82" spans="2:3" ht="12.75">
      <c r="B82" s="90" t="s">
        <v>99</v>
      </c>
      <c r="C82" s="62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89" t="s">
        <v>203</v>
      </c>
      <c r="B2" s="41" t="s">
        <v>315</v>
      </c>
      <c r="C2" s="79"/>
    </row>
    <row r="3" spans="1:2" ht="63.75">
      <c r="A3" s="41" t="s">
        <v>216</v>
      </c>
      <c r="B3" s="81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0" t="s">
        <v>338</v>
      </c>
      <c r="C6" s="79">
        <v>42401</v>
      </c>
    </row>
    <row r="7" spans="2:3" ht="12.75">
      <c r="B7" s="80" t="s">
        <v>21</v>
      </c>
    </row>
    <row r="8" spans="2:3" ht="12.75">
      <c r="B8" s="41" t="s">
        <v>273</v>
      </c>
    </row>
    <row r="9" ht="12.75">
      <c r="B9" s="80" t="s">
        <v>89</v>
      </c>
    </row>
    <row r="10" ht="12.75">
      <c r="B10" s="80" t="s">
        <v>334</v>
      </c>
    </row>
    <row r="11" ht="12.75">
      <c r="B11" s="80" t="s">
        <v>140</v>
      </c>
    </row>
    <row r="12" ht="12.75">
      <c r="B12" s="81" t="s">
        <v>335</v>
      </c>
    </row>
    <row r="13" ht="12.75">
      <c r="B13" s="81" t="s">
        <v>155</v>
      </c>
    </row>
    <row r="14" ht="12.75">
      <c r="B14" s="81" t="s">
        <v>283</v>
      </c>
    </row>
    <row r="15" ht="12.75">
      <c r="B15" s="81" t="s">
        <v>12</v>
      </c>
    </row>
    <row r="16" ht="12.75">
      <c r="B16" s="81" t="s">
        <v>175</v>
      </c>
    </row>
    <row r="17" ht="38.25">
      <c r="B17" s="83" t="s">
        <v>174</v>
      </c>
    </row>
    <row r="18" ht="12.75">
      <c r="B18" s="81" t="s">
        <v>222</v>
      </c>
    </row>
    <row r="19" ht="12.75">
      <c r="B19" s="81" t="s">
        <v>212</v>
      </c>
    </row>
    <row r="20" ht="12.75">
      <c r="B20" s="80" t="s">
        <v>89</v>
      </c>
    </row>
    <row r="21" ht="12.75">
      <c r="B21" s="80" t="s">
        <v>334</v>
      </c>
    </row>
    <row r="22" ht="12.75">
      <c r="B22" s="80" t="s">
        <v>63</v>
      </c>
    </row>
    <row r="23" ht="12.75">
      <c r="B23" s="81" t="s">
        <v>335</v>
      </c>
    </row>
    <row r="24" ht="12.75">
      <c r="B24" s="81" t="s">
        <v>47</v>
      </c>
    </row>
    <row r="25" ht="12.75">
      <c r="B25" s="81" t="s">
        <v>283</v>
      </c>
    </row>
    <row r="26" ht="12.75">
      <c r="B26" s="81" t="s">
        <v>19</v>
      </c>
    </row>
    <row r="27" ht="25.5">
      <c r="B27" s="83" t="s">
        <v>167</v>
      </c>
    </row>
    <row r="28" ht="63.75">
      <c r="B28" s="83" t="s">
        <v>154</v>
      </c>
    </row>
    <row r="29" ht="12.75">
      <c r="B29" s="81" t="s">
        <v>222</v>
      </c>
    </row>
    <row r="30" ht="12.75">
      <c r="B30" s="81" t="s">
        <v>212</v>
      </c>
    </row>
    <row r="31" ht="12.75">
      <c r="B31" s="80" t="s">
        <v>89</v>
      </c>
    </row>
    <row r="32" ht="12.75">
      <c r="B32" s="80" t="s">
        <v>334</v>
      </c>
    </row>
    <row r="33" ht="12.75">
      <c r="B33" s="80" t="s">
        <v>327</v>
      </c>
    </row>
    <row r="34" ht="12.75">
      <c r="B34" s="81" t="s">
        <v>335</v>
      </c>
    </row>
    <row r="35" ht="12.75">
      <c r="B35" s="81" t="s">
        <v>138</v>
      </c>
    </row>
    <row r="36" ht="12.75">
      <c r="B36" s="81" t="s">
        <v>283</v>
      </c>
    </row>
    <row r="37" ht="12.75">
      <c r="B37" s="81" t="s">
        <v>267</v>
      </c>
    </row>
    <row r="38" ht="12.75">
      <c r="B38" s="81" t="s">
        <v>97</v>
      </c>
    </row>
    <row r="39" ht="25.5">
      <c r="B39" s="83" t="s">
        <v>292</v>
      </c>
    </row>
    <row r="40" ht="12.75">
      <c r="B40" s="81" t="s">
        <v>222</v>
      </c>
    </row>
    <row r="41" ht="12.75">
      <c r="B41" s="81" t="s">
        <v>212</v>
      </c>
    </row>
    <row r="42" ht="12.75">
      <c r="B42" s="81" t="s">
        <v>89</v>
      </c>
    </row>
    <row r="43" ht="12.75">
      <c r="B43" s="84" t="s">
        <v>148</v>
      </c>
    </row>
    <row r="44" ht="12.75">
      <c r="B44" s="81" t="s">
        <v>59</v>
      </c>
    </row>
    <row r="45" spans="2:3" ht="12.75">
      <c r="B45" s="85" t="s">
        <v>248</v>
      </c>
      <c r="C45" t="s">
        <v>258</v>
      </c>
    </row>
    <row r="46" spans="2:3" ht="12.75">
      <c r="B46" s="85" t="s">
        <v>279</v>
      </c>
      <c r="C46" t="s">
        <v>190</v>
      </c>
    </row>
    <row r="47" spans="2:3" ht="12.75">
      <c r="B47" s="85" t="s">
        <v>84</v>
      </c>
      <c r="C47" t="s">
        <v>170</v>
      </c>
    </row>
    <row r="48" spans="2:3" ht="12.75">
      <c r="B48" s="85" t="s">
        <v>151</v>
      </c>
      <c r="C48" t="s">
        <v>241</v>
      </c>
    </row>
    <row r="49" ht="12.75">
      <c r="B49" s="86" t="s">
        <v>89</v>
      </c>
    </row>
    <row r="50" ht="12.75">
      <c r="B50" s="86" t="s">
        <v>150</v>
      </c>
    </row>
    <row r="51" spans="2:3" ht="12.75">
      <c r="B51" s="85" t="s">
        <v>171</v>
      </c>
      <c r="C51" t="s">
        <v>42</v>
      </c>
    </row>
    <row r="52" ht="12.75">
      <c r="B52" s="82" t="s">
        <v>89</v>
      </c>
    </row>
    <row r="53" ht="12.75">
      <c r="B53" s="82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2018-04-04T08:27:08Z</cp:lastPrinted>
  <dcterms:created xsi:type="dcterms:W3CDTF">2016-02-02T14:34:44Z</dcterms:created>
  <dcterms:modified xsi:type="dcterms:W3CDTF">2018-04-13T13:08:03Z</dcterms:modified>
  <cp:category/>
  <cp:version/>
  <cp:contentType/>
  <cp:contentStatus/>
</cp:coreProperties>
</file>