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'РАЗДЕЛЫ'!$A$1:$K$312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<sst xmlns="http://schemas.openxmlformats.org/spreadsheetml/2006/main" count="758" uniqueCount="317">
  <si>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</si>
  <si>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</si>
  <si>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</si>
  <si>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</si>
  <si>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</si>
  <si>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</si>
  <si>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</si>
  <si>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</si>
  <si>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</si>
  <si>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</si>
  <si>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</si>
  <si>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</si>
  <si>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</si>
  <si>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</si>
  <si>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</si>
  <si>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</si>
  <si>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</si>
  <si>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</si>
  <si>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</si>
  <si>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</si>
  <si>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</si>
  <si>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</si>
  <si>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</si>
  <si>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</si>
  <si>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</si>
  <si>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</si>
  <si>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</si>
  <si>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</si>
  <si>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</si>
  <si>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</si>
  <si>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</si>
  <si>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</si>
  <si>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</si>
  <si>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</si>
  <si>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</si>
  <si>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</si>
  <si>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</si>
  <si>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</si>
  <si>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</si>
  <si>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</si>
  <si>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</si>
  <si>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</si>
  <si>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</si>
  <si>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</si>
  <si>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</si>
  <si>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</si>
  <si>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</si>
  <si>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</si>
  <si>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</si>
  <si>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</si>
  <si>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</si>
  <si>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</si>
  <si>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</si>
  <si>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</si>
  <si>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</si>
  <si>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</si>
  <si>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</si>
  <si>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</si>
  <si>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</si>
  <si>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</si>
  <si>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</si>
  <si>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</si>
  <si>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</si>
  <si>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</si>
  <si>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</si>
  <si>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</si>
  <si>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</si>
  <si>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</si>
  <si>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</si>
  <si>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</si>
  <si>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</si>
  <si>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</si>
  <si>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</si>
  <si>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</si>
  <si>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</si>
  <si>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</si>
  <si>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</si>
  <si>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</si>
  <si>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</si>
  <si>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</si>
  <si>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</si>
  <si>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</si>
  <si>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</si>
  <si>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</si>
  <si>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</si>
  <si>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</si>
  <si>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</si>
  <si>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</si>
  <si>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</si>
  <si>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</si>
  <si>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</si>
  <si>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</si>
  <si>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</si>
  <si>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</si>
  <si>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</si>
  <si>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</si>
  <si>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</si>
  <si>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</si>
  <si>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</si>
  <si>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</si>
  <si>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</si>
  <si>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</si>
  <si>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</si>
  <si>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</si>
  <si>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</si>
  <si>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</si>
  <si>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</si>
  <si>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</si>
  <si>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</si>
  <si>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</si>
  <si>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</si>
  <si>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</si>
  <si>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</si>
  <si>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</si>
  <si>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</si>
  <si>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</si>
  <si>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</si>
  <si>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</si>
  <si>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</si>
  <si>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</si>
  <si>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</si>
  <si>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</si>
  <si>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</si>
  <si>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</si>
  <si>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</si>
  <si>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</si>
  <si>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</si>
  <si>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</si>
  <si>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</si>
  <si>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</si>
  <si>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</si>
  <si>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</si>
  <si>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</si>
  <si>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</si>
  <si>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</si>
  <si>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</si>
  <si>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</si>
  <si>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</si>
  <si>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</si>
  <si>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</si>
  <si>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</si>
  <si>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</si>
  <si>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</si>
  <si>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</si>
  <si>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</si>
  <si>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</si>
  <si>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</si>
  <si>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</si>
  <si>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</si>
  <si>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</si>
  <si>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</si>
  <si>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</si>
  <si>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</si>
  <si>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</si>
  <si>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</si>
  <si>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</si>
  <si>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</si>
  <si>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</si>
  <si>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</si>
  <si>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</si>
  <si>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</si>
  <si>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</si>
  <si>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</si>
  <si>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</si>
  <si>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</si>
  <si>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</si>
  <si>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</si>
  <si>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</si>
  <si>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</si>
  <si>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</si>
  <si>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</si>
  <si>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</si>
  <si>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</si>
  <si>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</si>
  <si>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</si>
  <si>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</si>
  <si>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</si>
  <si>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</si>
  <si>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</si>
  <si>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</si>
  <si>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</si>
  <si>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</si>
  <si>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</si>
  <si>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</si>
  <si>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</si>
  <si>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</si>
  <si>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</si>
  <si>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</si>
  <si>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</si>
  <si>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</si>
  <si>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</si>
  <si>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</si>
  <si>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</si>
  <si>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</si>
  <si>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</si>
  <si>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</si>
  <si>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</si>
  <si>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</si>
  <si>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</si>
  <si>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</si>
  <si>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</si>
  <si>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Организация и содержание мест захоронения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</si>
  <si>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</si>
  <si>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</si>
  <si>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</si>
  <si>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</si>
  <si>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</si>
  <si>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</si>
  <si>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</si>
  <si>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</si>
  <si>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</si>
  <si>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</si>
  <si>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</si>
  <si>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</si>
  <si>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</si>
  <si>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</si>
  <si>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</si>
  <si>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2225,7</t>
  </si>
  <si>
    <t>637,8</t>
  </si>
  <si>
    <t>2257</t>
  </si>
  <si>
    <t>2546</t>
  </si>
  <si>
    <t>2020</t>
  </si>
  <si>
    <t>18,1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</si>
  <si>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</si>
  <si>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</si>
  <si>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</si>
  <si>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</si>
  <si>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</si>
  <si>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</si>
  <si>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</si>
  <si>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</si>
  <si>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</si>
  <si>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</si>
  <si>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</si>
  <si>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</si>
  <si>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</si>
  <si>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</si>
  <si>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</si>
  <si>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</si>
  <si>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</si>
  <si>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</si>
  <si>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</si>
  <si>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</si>
  <si>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</si>
  <si>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</si>
  <si>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</si>
  <si>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</si>
  <si>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</si>
  <si>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</si>
  <si>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</si>
  <si>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</si>
  <si>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</si>
  <si>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</si>
  <si>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</si>
  <si>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</si>
  <si>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</si>
  <si>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</si>
  <si>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</si>
  <si>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</si>
  <si>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</si>
  <si>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</si>
  <si>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 xml:space="preserve">Выполнение работ по ремонту и благоустройству </t>
  </si>
  <si>
    <t>03 0 00 00000</t>
  </si>
  <si>
    <t>03 0 02 00000</t>
  </si>
  <si>
    <t>общественных территорий</t>
  </si>
  <si>
    <t>03 0 02 L5550</t>
  </si>
  <si>
    <t>64,0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</si>
  <si>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</si>
  <si>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</si>
  <si>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</si>
  <si>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</si>
  <si>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</si>
  <si>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</si>
  <si>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</si>
  <si>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</si>
  <si>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</si>
  <si>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</si>
  <si>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</si>
  <si>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</si>
  <si>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115,7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</si>
  <si>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  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</si>
  <si>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</si>
  <si>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</si>
  <si>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</si>
  <si>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</si>
  <si>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</si>
  <si>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</si>
  <si>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</si>
  <si>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</si>
  <si>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</si>
  <si>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</si>
  <si>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</si>
  <si>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</si>
  <si>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</si>
  <si>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</si>
  <si>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</si>
  <si>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</si>
  <si>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 xml:space="preserve">Создание и обустройство спортивной площадки в д.Борки </t>
  </si>
  <si>
    <t>01 0 05 00000</t>
  </si>
  <si>
    <t>100,0</t>
  </si>
  <si>
    <t>28,1</t>
  </si>
  <si>
    <t>01 0 05 25120</t>
  </si>
  <si>
    <t>Субсидия на реализацию мероприятий муниципальных программ</t>
  </si>
  <si>
    <t xml:space="preserve">направленных на благоустройство дворовых территорий </t>
  </si>
  <si>
    <t>многоквартирных домов и общественных территорий</t>
  </si>
  <si>
    <t>03 0 02 R5550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</si>
  <si>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</si>
  <si>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</si>
  <si>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</si>
  <si>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20 2 00 71420</t>
  </si>
  <si>
    <t>8,4</t>
  </si>
  <si>
    <t>1068,90</t>
  </si>
  <si>
    <t>868,0</t>
  </si>
  <si>
    <t>2906,6</t>
  </si>
  <si>
    <t>245,7</t>
  </si>
  <si>
    <t>технологий</t>
  </si>
  <si>
    <t>799,30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</si>
</sst>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5"/>
  <sheetViews>
    <sheetView tabSelected="1" view="pageBreakPreview" zoomScaleSheetLayoutView="100" zoomScalePageLayoutView="0" workbookViewId="0" topLeftCell="A1">
      <selection activeCell="E305" sqref="E305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7" t="s">
        <v>130</v>
      </c>
      <c r="G1" s="127"/>
      <c r="H1" s="127"/>
      <c r="I1" s="127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1" t="s">
        <v>280</v>
      </c>
      <c r="F2" s="131"/>
      <c r="G2" s="131"/>
      <c r="H2" s="131"/>
      <c r="I2" s="131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1"/>
      <c r="F3" s="131"/>
      <c r="G3" s="131"/>
      <c r="H3" s="131"/>
      <c r="I3" s="131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1"/>
      <c r="F4" s="131"/>
      <c r="G4" s="131"/>
      <c r="H4" s="131"/>
      <c r="I4" s="131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8"/>
      <c r="G5" s="128"/>
      <c r="H5" s="128"/>
      <c r="I5" s="129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30" t="s">
        <v>86</v>
      </c>
      <c r="G7" s="130"/>
      <c r="H7" s="130"/>
      <c r="I7" s="130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6" t="s">
        <v>142</v>
      </c>
      <c r="B8" s="126"/>
      <c r="C8" s="126"/>
      <c r="D8" s="126"/>
      <c r="E8" s="126"/>
      <c r="F8" s="126"/>
      <c r="G8" s="126"/>
      <c r="H8" s="126"/>
      <c r="I8" s="126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6" t="s">
        <v>193</v>
      </c>
      <c r="B9" s="126"/>
      <c r="C9" s="126"/>
      <c r="D9" s="126"/>
      <c r="E9" s="126"/>
      <c r="F9" s="126"/>
      <c r="G9" s="126"/>
      <c r="H9" s="126"/>
      <c r="I9" s="126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6" t="s">
        <v>275</v>
      </c>
      <c r="B10" s="126"/>
      <c r="C10" s="126"/>
      <c r="D10" s="126"/>
      <c r="E10" s="126"/>
      <c r="F10" s="126"/>
      <c r="G10" s="126"/>
      <c r="H10" s="126"/>
      <c r="I10" s="126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6" t="s">
        <v>276</v>
      </c>
      <c r="B11" s="126"/>
      <c r="C11" s="126"/>
      <c r="D11" s="126"/>
      <c r="E11" s="126"/>
      <c r="F11" s="126"/>
      <c r="G11" s="126"/>
      <c r="H11" s="126"/>
      <c r="I11" s="126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146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3" t="s">
        <v>8</v>
      </c>
      <c r="B14" s="71"/>
      <c r="C14" s="134" t="s">
        <v>11</v>
      </c>
      <c r="D14" s="134" t="s">
        <v>12</v>
      </c>
      <c r="E14" s="134" t="s">
        <v>108</v>
      </c>
      <c r="F14" s="135" t="s">
        <v>13</v>
      </c>
      <c r="G14" s="84"/>
      <c r="H14" s="84"/>
      <c r="I14" s="84"/>
      <c r="J14" s="70" t="s">
        <v>49</v>
      </c>
      <c r="K14" s="63" t="s">
        <v>50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3"/>
      <c r="B15" s="71"/>
      <c r="C15" s="134"/>
      <c r="D15" s="134"/>
      <c r="E15" s="134"/>
      <c r="F15" s="134"/>
      <c r="G15" s="85" t="s">
        <v>144</v>
      </c>
      <c r="H15" s="85" t="s">
        <v>145</v>
      </c>
      <c r="I15" s="85" t="s">
        <v>221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135</v>
      </c>
      <c r="E16" s="73"/>
      <c r="F16" s="73"/>
      <c r="G16" s="106">
        <f>G19+G29+G57+G67</f>
        <v>5158.699999999999</v>
      </c>
      <c r="H16" s="106">
        <f>H19+H29+H67+H57</f>
        <v>3647.0000000000005</v>
      </c>
      <c r="I16" s="106">
        <f>I19+I29+I57+I68</f>
        <v>3315.5000000000005</v>
      </c>
      <c r="J16" s="74" t="e">
        <f>J19+#REF!+#REF!+J29+#REF!++#REF!+#REF!+#REF!+J67</f>
        <v>#REF!</v>
      </c>
      <c r="K16" s="74" t="e">
        <f>K19+#REF!+#REF!+K29+#REF!++#REF!+#REF!+#REF!+K67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32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164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163</v>
      </c>
      <c r="B19" s="21"/>
      <c r="C19" s="14" t="str">
        <f>C$16</f>
        <v>01</v>
      </c>
      <c r="D19" s="14" t="s">
        <v>15</v>
      </c>
      <c r="E19" s="14"/>
      <c r="F19" s="14"/>
      <c r="G19" s="103" t="str">
        <f>G21</f>
        <v>868,0</v>
      </c>
      <c r="H19" s="103" t="str">
        <f>H21</f>
        <v>637,8</v>
      </c>
      <c r="I19" s="103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3"/>
      <c r="H20" s="103"/>
      <c r="I20" s="103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2" t="s">
        <v>134</v>
      </c>
      <c r="B21" s="17"/>
      <c r="C21" s="32" t="s">
        <v>14</v>
      </c>
      <c r="D21" s="32" t="s">
        <v>15</v>
      </c>
      <c r="E21" s="32" t="s">
        <v>117</v>
      </c>
      <c r="F21" s="14"/>
      <c r="G21" s="103" t="str">
        <f>G23</f>
        <v>868,0</v>
      </c>
      <c r="H21" s="103" t="str">
        <f>H23</f>
        <v>637,8</v>
      </c>
      <c r="I21" s="103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107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41</v>
      </c>
      <c r="B23" s="17"/>
      <c r="C23" s="32" t="s">
        <v>14</v>
      </c>
      <c r="D23" s="32" t="s">
        <v>15</v>
      </c>
      <c r="E23" s="32" t="s">
        <v>116</v>
      </c>
      <c r="F23" s="14"/>
      <c r="G23" s="14" t="str">
        <f>G25</f>
        <v>868,0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5" t="s">
        <v>152</v>
      </c>
      <c r="B24" s="19"/>
      <c r="E24" s="32"/>
      <c r="F24" s="101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5" t="s">
        <v>136</v>
      </c>
      <c r="B25" s="19"/>
      <c r="C25" s="30" t="s">
        <v>14</v>
      </c>
      <c r="D25" s="30" t="s">
        <v>15</v>
      </c>
      <c r="E25" s="32" t="s">
        <v>116</v>
      </c>
      <c r="F25" s="104" t="s">
        <v>153</v>
      </c>
      <c r="G25" s="30" t="s">
        <v>312</v>
      </c>
      <c r="H25" s="30" t="s">
        <v>218</v>
      </c>
      <c r="I25" s="30" t="s">
        <v>218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37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46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47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48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4164.799999999999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109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110</v>
      </c>
      <c r="B31" s="17"/>
      <c r="C31" s="30" t="str">
        <f>C$16</f>
        <v>01</v>
      </c>
      <c r="D31" s="30" t="str">
        <f>D29</f>
        <v>04</v>
      </c>
      <c r="E31" s="30" t="s">
        <v>118</v>
      </c>
      <c r="F31" s="30"/>
      <c r="G31" s="114">
        <f>G33+G46+G54</f>
        <v>4164.799999999999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107</v>
      </c>
      <c r="B32" s="17"/>
      <c r="C32" s="30"/>
      <c r="D32" s="30"/>
      <c r="E32" s="30"/>
      <c r="F32" s="30"/>
      <c r="G32" s="105"/>
      <c r="H32" s="105"/>
      <c r="I32" s="105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41</v>
      </c>
      <c r="B33" s="17"/>
      <c r="C33" s="30" t="s">
        <v>14</v>
      </c>
      <c r="D33" s="30" t="s">
        <v>21</v>
      </c>
      <c r="E33" s="30" t="s">
        <v>119</v>
      </c>
      <c r="F33" s="30"/>
      <c r="G33" s="114">
        <f>G35+G38+G39</f>
        <v>4003.6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5" t="s">
        <v>152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5" t="s">
        <v>136</v>
      </c>
      <c r="B35" s="23"/>
      <c r="C35" s="30" t="s">
        <v>14</v>
      </c>
      <c r="D35" s="30" t="s">
        <v>21</v>
      </c>
      <c r="E35" s="30" t="s">
        <v>119</v>
      </c>
      <c r="F35" s="30" t="s">
        <v>153</v>
      </c>
      <c r="G35" s="30" t="s">
        <v>313</v>
      </c>
      <c r="H35" s="30" t="s">
        <v>220</v>
      </c>
      <c r="I35" s="30" t="s">
        <v>219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154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155</v>
      </c>
      <c r="C38" s="30" t="str">
        <f>C$16</f>
        <v>01</v>
      </c>
      <c r="D38" s="30" t="s">
        <v>21</v>
      </c>
      <c r="E38" s="30" t="s">
        <v>119</v>
      </c>
      <c r="F38" s="30" t="s">
        <v>156</v>
      </c>
      <c r="G38" s="30" t="s">
        <v>311</v>
      </c>
      <c r="H38" s="30" t="s">
        <v>256</v>
      </c>
      <c r="I38" s="30" t="s">
        <v>257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157</v>
      </c>
      <c r="C39" s="30" t="s">
        <v>14</v>
      </c>
      <c r="D39" s="30" t="s">
        <v>21</v>
      </c>
      <c r="E39" s="30" t="s">
        <v>119</v>
      </c>
      <c r="F39" s="30" t="s">
        <v>158</v>
      </c>
      <c r="G39" s="30" t="s">
        <v>300</v>
      </c>
      <c r="H39" s="30" t="s">
        <v>222</v>
      </c>
      <c r="I39" s="30" t="s">
        <v>222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159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131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160</v>
      </c>
      <c r="C46" s="33" t="s">
        <v>14</v>
      </c>
      <c r="D46" s="33" t="s">
        <v>21</v>
      </c>
      <c r="E46" s="122" t="s">
        <v>132</v>
      </c>
      <c r="G46" s="33">
        <f>G48+G50</f>
        <v>152.8</v>
      </c>
      <c r="H46" s="33">
        <f>H48+H50</f>
        <v>152.8</v>
      </c>
      <c r="I46" s="100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5" t="s">
        <v>152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5" t="s">
        <v>136</v>
      </c>
      <c r="C48" s="30" t="s">
        <v>14</v>
      </c>
      <c r="D48" s="30" t="s">
        <v>21</v>
      </c>
      <c r="E48" s="91" t="s">
        <v>132</v>
      </c>
      <c r="F48" s="91">
        <v>120</v>
      </c>
      <c r="G48" s="32" t="s">
        <v>212</v>
      </c>
      <c r="H48" s="32" t="s">
        <v>212</v>
      </c>
      <c r="I48" s="32" t="s">
        <v>212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154</v>
      </c>
      <c r="C49" s="30"/>
      <c r="D49" s="30"/>
      <c r="E49" s="91"/>
      <c r="F49" s="91"/>
      <c r="G49" s="91"/>
      <c r="H49" s="91"/>
      <c r="I49" s="91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155</v>
      </c>
      <c r="C50" s="30" t="s">
        <v>14</v>
      </c>
      <c r="D50" s="30" t="s">
        <v>21</v>
      </c>
      <c r="E50" s="91" t="s">
        <v>132</v>
      </c>
      <c r="F50" s="30" t="s">
        <v>156</v>
      </c>
      <c r="G50" s="30" t="s">
        <v>194</v>
      </c>
      <c r="H50" s="30" t="s">
        <v>194</v>
      </c>
      <c r="I50" s="30" t="s">
        <v>194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21" t="s">
        <v>269</v>
      </c>
      <c r="C51" s="30"/>
      <c r="D51" s="30"/>
      <c r="E51" s="91"/>
      <c r="F51" s="30"/>
      <c r="G51" s="30"/>
      <c r="H51" s="30"/>
      <c r="I51" s="30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21" t="s">
        <v>306</v>
      </c>
      <c r="C52" s="30"/>
      <c r="D52" s="30"/>
      <c r="E52" s="91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21" t="s">
        <v>307</v>
      </c>
      <c r="C53" s="30"/>
      <c r="D53" s="30"/>
      <c r="E53" s="91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21" t="s">
        <v>308</v>
      </c>
      <c r="C54" s="33" t="s">
        <v>14</v>
      </c>
      <c r="D54" s="33" t="s">
        <v>21</v>
      </c>
      <c r="E54" s="122" t="s">
        <v>309</v>
      </c>
      <c r="F54" s="30"/>
      <c r="G54" s="113" t="str">
        <f>G56</f>
        <v>8,4</v>
      </c>
      <c r="H54" s="113" t="str">
        <f>H56</f>
        <v>0,00</v>
      </c>
      <c r="I54" s="113" t="str">
        <f>I56</f>
        <v>0,00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5" t="s">
        <v>152</v>
      </c>
      <c r="C55" s="30"/>
      <c r="D55" s="30"/>
      <c r="E55" s="122"/>
      <c r="F55" s="30"/>
      <c r="G55" s="30"/>
      <c r="H55" s="30"/>
      <c r="I55" s="3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5" t="s">
        <v>136</v>
      </c>
      <c r="C56" s="30" t="s">
        <v>14</v>
      </c>
      <c r="D56" s="30" t="s">
        <v>21</v>
      </c>
      <c r="E56" s="123" t="s">
        <v>309</v>
      </c>
      <c r="F56" s="30" t="s">
        <v>153</v>
      </c>
      <c r="G56" s="30" t="s">
        <v>310</v>
      </c>
      <c r="H56" s="30" t="s">
        <v>282</v>
      </c>
      <c r="I56" s="30" t="s">
        <v>282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92</v>
      </c>
      <c r="C57" s="33" t="s">
        <v>14</v>
      </c>
      <c r="D57" s="33" t="s">
        <v>95</v>
      </c>
      <c r="E57" s="33"/>
      <c r="F57" s="33"/>
      <c r="G57" s="33" t="str">
        <f>G61</f>
        <v>124,9</v>
      </c>
      <c r="H57" s="33" t="str">
        <f>H61</f>
        <v>124,9</v>
      </c>
      <c r="I57" s="33" t="str">
        <f>I61</f>
        <v>124,9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93</v>
      </c>
      <c r="C58" s="30"/>
      <c r="D58" s="30"/>
      <c r="E58" s="30"/>
      <c r="F58" s="30"/>
      <c r="G58" s="30"/>
      <c r="H58" s="114"/>
      <c r="I58" s="114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94</v>
      </c>
      <c r="C59" s="30"/>
      <c r="D59" s="30"/>
      <c r="E59" s="30"/>
      <c r="F59" s="30"/>
      <c r="G59" s="30"/>
      <c r="H59" s="114"/>
      <c r="I59" s="114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6" t="s">
        <v>166</v>
      </c>
      <c r="F60" s="30"/>
      <c r="G60" s="30"/>
      <c r="H60" s="114"/>
      <c r="I60" s="114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27" t="s">
        <v>165</v>
      </c>
      <c r="C61" s="30" t="s">
        <v>14</v>
      </c>
      <c r="D61" s="30" t="s">
        <v>95</v>
      </c>
      <c r="E61" s="30" t="s">
        <v>137</v>
      </c>
      <c r="F61" s="30"/>
      <c r="G61" s="30" t="str">
        <f>G65</f>
        <v>124,9</v>
      </c>
      <c r="H61" s="30" t="str">
        <f>H65</f>
        <v>124,9</v>
      </c>
      <c r="I61" s="30" t="str">
        <f>I65</f>
        <v>124,9</v>
      </c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161</v>
      </c>
      <c r="C62" s="30"/>
      <c r="D62" s="30"/>
      <c r="E62" s="30"/>
      <c r="F62" s="30"/>
      <c r="G62" s="30"/>
      <c r="H62" s="114"/>
      <c r="I62" s="114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167</v>
      </c>
      <c r="C63" s="30"/>
      <c r="D63" s="30"/>
      <c r="E63" s="30"/>
      <c r="F63" s="30"/>
      <c r="G63" s="30"/>
      <c r="H63" s="114"/>
      <c r="I63" s="114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224</v>
      </c>
      <c r="C64" s="30"/>
      <c r="D64" s="30"/>
      <c r="E64" s="30"/>
      <c r="F64" s="30"/>
      <c r="G64" s="30"/>
      <c r="H64" s="114"/>
      <c r="I64" s="114"/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223</v>
      </c>
      <c r="C65" s="30" t="s">
        <v>14</v>
      </c>
      <c r="D65" s="30" t="s">
        <v>95</v>
      </c>
      <c r="E65" s="30" t="s">
        <v>120</v>
      </c>
      <c r="F65" s="30"/>
      <c r="G65" s="30" t="str">
        <f>G66</f>
        <v>124,9</v>
      </c>
      <c r="H65" s="114" t="str">
        <f>H66</f>
        <v>124,9</v>
      </c>
      <c r="I65" s="114" t="str">
        <f>I66</f>
        <v>124,9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4.25" customHeight="1">
      <c r="A66" s="5" t="s">
        <v>96</v>
      </c>
      <c r="C66" s="30" t="s">
        <v>14</v>
      </c>
      <c r="D66" s="30" t="s">
        <v>95</v>
      </c>
      <c r="E66" s="30" t="s">
        <v>120</v>
      </c>
      <c r="F66" s="30" t="s">
        <v>91</v>
      </c>
      <c r="G66" s="30" t="s">
        <v>211</v>
      </c>
      <c r="H66" s="30" t="s">
        <v>211</v>
      </c>
      <c r="I66" s="30" t="s">
        <v>211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ht="14.25" customHeight="1">
      <c r="A67" s="88" t="s">
        <v>88</v>
      </c>
      <c r="B67" s="5"/>
      <c r="C67" s="33" t="s">
        <v>14</v>
      </c>
      <c r="D67" s="33" t="s">
        <v>90</v>
      </c>
      <c r="G67" s="33" t="str">
        <f aca="true" t="shared" si="0" ref="G67:H69">G68</f>
        <v>1,0</v>
      </c>
      <c r="H67" s="33" t="str">
        <f t="shared" si="0"/>
        <v>1,0</v>
      </c>
      <c r="I67" s="33" t="s">
        <v>100</v>
      </c>
      <c r="J67" s="18" t="e">
        <f>#REF!+#REF!+#REF!+#REF!+#REF!+#REF!+#REF!</f>
        <v>#REF!</v>
      </c>
      <c r="K67" s="18" t="e">
        <f>#REF!+#REF!+#REF!+#REF!+#REF!+#REF!+#REF!</f>
        <v>#REF!</v>
      </c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92" t="s">
        <v>111</v>
      </c>
      <c r="B68" s="5"/>
      <c r="C68" s="32" t="s">
        <v>14</v>
      </c>
      <c r="D68" s="32" t="s">
        <v>90</v>
      </c>
      <c r="E68" s="30" t="s">
        <v>121</v>
      </c>
      <c r="G68" s="30" t="str">
        <f t="shared" si="0"/>
        <v>1,0</v>
      </c>
      <c r="H68" s="30" t="str">
        <f t="shared" si="0"/>
        <v>1,0</v>
      </c>
      <c r="I68" s="30" t="s">
        <v>100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162</v>
      </c>
      <c r="B69" s="5"/>
      <c r="C69" s="30" t="s">
        <v>14</v>
      </c>
      <c r="D69" s="30" t="s">
        <v>90</v>
      </c>
      <c r="E69" s="30" t="s">
        <v>122</v>
      </c>
      <c r="G69" s="30" t="str">
        <f t="shared" si="0"/>
        <v>1,0</v>
      </c>
      <c r="H69" s="30" t="str">
        <f t="shared" si="0"/>
        <v>1,0</v>
      </c>
      <c r="I69" s="30" t="s">
        <v>100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5" t="s">
        <v>88</v>
      </c>
      <c r="B70" s="5"/>
      <c r="C70" s="30" t="s">
        <v>14</v>
      </c>
      <c r="D70" s="30" t="s">
        <v>90</v>
      </c>
      <c r="E70" s="30" t="s">
        <v>122</v>
      </c>
      <c r="F70" s="30" t="s">
        <v>89</v>
      </c>
      <c r="G70" s="30" t="s">
        <v>100</v>
      </c>
      <c r="H70" s="30" t="s">
        <v>100</v>
      </c>
      <c r="I70" s="30" t="s">
        <v>100</v>
      </c>
      <c r="J70" s="18"/>
      <c r="K70" s="18"/>
      <c r="L70" s="51"/>
      <c r="M70" s="16"/>
      <c r="N70" s="16"/>
      <c r="O70" s="16"/>
      <c r="P70" s="16"/>
      <c r="Q70" s="16"/>
      <c r="R70" s="16"/>
      <c r="S70" s="35"/>
    </row>
    <row r="71" spans="1:19" s="8" customFormat="1" ht="14.25" customHeight="1">
      <c r="A71" s="65" t="s">
        <v>22</v>
      </c>
      <c r="B71" s="25"/>
      <c r="C71" s="73" t="s">
        <v>15</v>
      </c>
      <c r="D71" s="73"/>
      <c r="E71" s="73"/>
      <c r="F71" s="73"/>
      <c r="G71" s="73">
        <f aca="true" t="shared" si="1" ref="G71:I72">G72</f>
        <v>193.3</v>
      </c>
      <c r="H71" s="73">
        <f t="shared" si="1"/>
        <v>195.3</v>
      </c>
      <c r="I71" s="33">
        <f t="shared" si="1"/>
        <v>202.3</v>
      </c>
      <c r="J71" s="77"/>
      <c r="K71" s="77"/>
      <c r="L71" s="78"/>
      <c r="M71" s="79"/>
      <c r="N71" s="79"/>
      <c r="O71" s="79"/>
      <c r="P71" s="79"/>
      <c r="Q71" s="79"/>
      <c r="R71" s="79"/>
      <c r="S71" s="39"/>
    </row>
    <row r="72" spans="1:19" s="8" customFormat="1" ht="14.25" customHeight="1">
      <c r="A72" s="27" t="s">
        <v>139</v>
      </c>
      <c r="B72" s="25"/>
      <c r="C72" s="73" t="s">
        <v>15</v>
      </c>
      <c r="D72" s="73" t="s">
        <v>16</v>
      </c>
      <c r="E72" s="73"/>
      <c r="F72" s="73"/>
      <c r="G72" s="73">
        <f t="shared" si="1"/>
        <v>193.3</v>
      </c>
      <c r="H72" s="73">
        <f t="shared" si="1"/>
        <v>195.3</v>
      </c>
      <c r="I72" s="33">
        <f t="shared" si="1"/>
        <v>202.3</v>
      </c>
      <c r="J72" s="77"/>
      <c r="K72" s="77"/>
      <c r="L72" s="78"/>
      <c r="M72" s="79"/>
      <c r="N72" s="79"/>
      <c r="O72" s="79"/>
      <c r="P72" s="79"/>
      <c r="Q72" s="79"/>
      <c r="R72" s="79"/>
      <c r="S72" s="39"/>
    </row>
    <row r="73" spans="1:19" s="8" customFormat="1" ht="14.25" customHeight="1">
      <c r="A73" s="27" t="s">
        <v>112</v>
      </c>
      <c r="B73" s="25"/>
      <c r="C73" s="30" t="s">
        <v>15</v>
      </c>
      <c r="D73" s="30" t="s">
        <v>16</v>
      </c>
      <c r="E73" s="30" t="s">
        <v>121</v>
      </c>
      <c r="F73" s="73"/>
      <c r="G73" s="111">
        <f>G75</f>
        <v>193.3</v>
      </c>
      <c r="H73" s="111">
        <f>H75</f>
        <v>195.3</v>
      </c>
      <c r="I73" s="32">
        <f>I75</f>
        <v>202.3</v>
      </c>
      <c r="J73" s="77"/>
      <c r="K73" s="77"/>
      <c r="L73" s="78"/>
      <c r="M73" s="79"/>
      <c r="N73" s="79"/>
      <c r="O73" s="79"/>
      <c r="P73" s="79"/>
      <c r="Q73" s="79"/>
      <c r="R73" s="79"/>
      <c r="S73" s="39"/>
    </row>
    <row r="74" spans="1:19" ht="14.25" customHeight="1">
      <c r="A74" s="27" t="s">
        <v>76</v>
      </c>
      <c r="B74" s="19"/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27" t="s">
        <v>101</v>
      </c>
      <c r="B75" s="19"/>
      <c r="C75" s="30" t="s">
        <v>15</v>
      </c>
      <c r="D75" s="30" t="s">
        <v>16</v>
      </c>
      <c r="E75" s="30" t="s">
        <v>123</v>
      </c>
      <c r="G75" s="107">
        <f>G77+G79</f>
        <v>193.3</v>
      </c>
      <c r="H75" s="107">
        <f>H77+H79</f>
        <v>195.3</v>
      </c>
      <c r="I75" s="107">
        <f>I77+I79</f>
        <v>202.3</v>
      </c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95" t="s">
        <v>152</v>
      </c>
      <c r="B76" s="19"/>
      <c r="C76" s="1"/>
      <c r="D76" s="1"/>
      <c r="E76" s="1"/>
      <c r="F76" s="1"/>
      <c r="G76" s="1"/>
      <c r="H76" s="1"/>
      <c r="I76" s="1"/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ht="14.25" customHeight="1">
      <c r="A77" s="95" t="s">
        <v>136</v>
      </c>
      <c r="B77" s="19"/>
      <c r="C77" s="30" t="s">
        <v>15</v>
      </c>
      <c r="D77" s="30" t="s">
        <v>16</v>
      </c>
      <c r="E77" s="30" t="s">
        <v>123</v>
      </c>
      <c r="F77" s="30" t="s">
        <v>153</v>
      </c>
      <c r="G77" s="30" t="s">
        <v>213</v>
      </c>
      <c r="H77" s="30" t="s">
        <v>214</v>
      </c>
      <c r="I77" s="30" t="s">
        <v>215</v>
      </c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ht="14.25" customHeight="1">
      <c r="A78" s="108" t="s">
        <v>154</v>
      </c>
      <c r="B78" s="19"/>
      <c r="I78" s="87"/>
      <c r="J78" s="56"/>
      <c r="K78" s="56"/>
      <c r="L78" s="50"/>
      <c r="M78" s="40"/>
      <c r="N78" s="40"/>
      <c r="O78" s="40"/>
      <c r="P78" s="40"/>
      <c r="Q78" s="40"/>
      <c r="R78" s="40"/>
      <c r="S78" s="35"/>
    </row>
    <row r="79" spans="1:19" ht="14.25" customHeight="1">
      <c r="A79" s="5" t="s">
        <v>155</v>
      </c>
      <c r="B79" s="19"/>
      <c r="C79" s="30" t="s">
        <v>15</v>
      </c>
      <c r="D79" s="30" t="s">
        <v>16</v>
      </c>
      <c r="E79" s="30" t="s">
        <v>123</v>
      </c>
      <c r="F79" s="30" t="s">
        <v>156</v>
      </c>
      <c r="G79" s="30" t="s">
        <v>216</v>
      </c>
      <c r="H79" s="30" t="s">
        <v>216</v>
      </c>
      <c r="I79" s="87">
        <v>16.3</v>
      </c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s="4" customFormat="1" ht="14.25" customHeight="1">
      <c r="A80" s="20" t="s">
        <v>25</v>
      </c>
      <c r="B80" s="25"/>
      <c r="C80" s="73"/>
      <c r="D80" s="73"/>
      <c r="E80" s="73"/>
      <c r="F80" s="73"/>
      <c r="G80" s="73"/>
      <c r="H80" s="73"/>
      <c r="I80" s="86"/>
      <c r="J80" s="74" t="e">
        <f>#REF!+#REF!+J82+#REF!</f>
        <v>#REF!</v>
      </c>
      <c r="K80" s="74" t="e">
        <f>#REF!+#REF!+K82+#REF!</f>
        <v>#REF!</v>
      </c>
      <c r="L80" s="75"/>
      <c r="M80" s="76"/>
      <c r="N80" s="76"/>
      <c r="O80" s="76"/>
      <c r="P80" s="76"/>
      <c r="Q80" s="76"/>
      <c r="R80" s="76"/>
      <c r="S80" s="47"/>
    </row>
    <row r="81" spans="1:19" s="4" customFormat="1" ht="14.25" customHeight="1">
      <c r="A81" s="20" t="s">
        <v>26</v>
      </c>
      <c r="B81" s="25"/>
      <c r="C81" s="73" t="s">
        <v>16</v>
      </c>
      <c r="D81" s="73"/>
      <c r="E81" s="73"/>
      <c r="F81" s="73"/>
      <c r="G81" s="117">
        <f>G82</f>
        <v>152</v>
      </c>
      <c r="H81" s="117">
        <f>H82</f>
        <v>62</v>
      </c>
      <c r="I81" s="109">
        <f>I82</f>
        <v>62</v>
      </c>
      <c r="J81" s="74"/>
      <c r="K81" s="74"/>
      <c r="L81" s="75"/>
      <c r="M81" s="76"/>
      <c r="N81" s="76"/>
      <c r="O81" s="76"/>
      <c r="P81" s="76"/>
      <c r="Q81" s="76"/>
      <c r="R81" s="76"/>
      <c r="S81" s="47"/>
    </row>
    <row r="82" spans="1:19" ht="14.25" customHeight="1">
      <c r="A82" s="12" t="s">
        <v>51</v>
      </c>
      <c r="B82" s="17"/>
      <c r="C82" s="32" t="s">
        <v>16</v>
      </c>
      <c r="D82" s="32" t="s">
        <v>18</v>
      </c>
      <c r="E82" s="14"/>
      <c r="F82" s="14"/>
      <c r="G82" s="117">
        <f>G86</f>
        <v>152</v>
      </c>
      <c r="H82" s="117">
        <f>H86</f>
        <v>62</v>
      </c>
      <c r="I82" s="97">
        <f>I86+I92</f>
        <v>62</v>
      </c>
      <c r="J82" s="18" t="e">
        <f>#REF!+J83+#REF!</f>
        <v>#REF!</v>
      </c>
      <c r="K82" s="18" t="e">
        <f>#REF!+K83+#REF!</f>
        <v>#REF!</v>
      </c>
      <c r="L82" s="51"/>
      <c r="M82" s="16"/>
      <c r="N82" s="16"/>
      <c r="O82" s="16"/>
      <c r="P82" s="16"/>
      <c r="Q82" s="16"/>
      <c r="R82" s="16"/>
      <c r="S82" s="35"/>
    </row>
    <row r="83" spans="1:19" ht="2.25" customHeight="1" hidden="1">
      <c r="A83" s="12"/>
      <c r="B83" s="19"/>
      <c r="G83" s="114"/>
      <c r="H83" s="114"/>
      <c r="J83" s="15" t="e">
        <f>J89</f>
        <v>#REF!</v>
      </c>
      <c r="K83" s="15" t="e">
        <f>K89</f>
        <v>#REF!</v>
      </c>
      <c r="L83" s="50"/>
      <c r="M83" s="40"/>
      <c r="N83" s="40"/>
      <c r="O83" s="40"/>
      <c r="P83" s="40"/>
      <c r="Q83" s="40"/>
      <c r="R83" s="40"/>
      <c r="S83" s="35"/>
    </row>
    <row r="84" spans="1:19" ht="15" customHeight="1">
      <c r="A84" s="28" t="s">
        <v>113</v>
      </c>
      <c r="B84" s="19"/>
      <c r="G84" s="114"/>
      <c r="H84" s="114"/>
      <c r="L84" s="50"/>
      <c r="M84" s="40"/>
      <c r="N84" s="40"/>
      <c r="O84" s="40"/>
      <c r="P84" s="40"/>
      <c r="Q84" s="40"/>
      <c r="R84" s="40"/>
      <c r="S84" s="35"/>
    </row>
    <row r="85" spans="1:19" ht="15" customHeight="1">
      <c r="A85" s="28" t="s">
        <v>203</v>
      </c>
      <c r="B85" s="19"/>
      <c r="G85" s="114"/>
      <c r="H85" s="114"/>
      <c r="L85" s="50"/>
      <c r="M85" s="40"/>
      <c r="N85" s="40"/>
      <c r="O85" s="40"/>
      <c r="P85" s="40"/>
      <c r="Q85" s="40"/>
      <c r="R85" s="40"/>
      <c r="S85" s="35"/>
    </row>
    <row r="86" spans="1:19" ht="15" customHeight="1">
      <c r="A86" s="28" t="s">
        <v>204</v>
      </c>
      <c r="B86" s="19"/>
      <c r="C86" s="30" t="s">
        <v>16</v>
      </c>
      <c r="D86" s="30" t="s">
        <v>18</v>
      </c>
      <c r="E86" s="30" t="s">
        <v>124</v>
      </c>
      <c r="G86" s="114">
        <f>G89</f>
        <v>152</v>
      </c>
      <c r="H86" s="114">
        <f>H89</f>
        <v>62</v>
      </c>
      <c r="I86" s="114">
        <f>I89</f>
        <v>0</v>
      </c>
      <c r="L86" s="50"/>
      <c r="M86" s="40"/>
      <c r="N86" s="40"/>
      <c r="O86" s="40"/>
      <c r="P86" s="40"/>
      <c r="Q86" s="40"/>
      <c r="R86" s="40"/>
      <c r="S86" s="35"/>
    </row>
    <row r="87" spans="1:19" ht="15" customHeight="1">
      <c r="A87" s="95" t="s">
        <v>169</v>
      </c>
      <c r="B87" s="19"/>
      <c r="G87" s="114"/>
      <c r="H87" s="114"/>
      <c r="I87" s="114"/>
      <c r="L87" s="50"/>
      <c r="M87" s="40"/>
      <c r="N87" s="40"/>
      <c r="O87" s="40"/>
      <c r="P87" s="40"/>
      <c r="Q87" s="40"/>
      <c r="R87" s="40"/>
      <c r="S87" s="35"/>
    </row>
    <row r="88" spans="1:19" ht="15" customHeight="1">
      <c r="A88" s="28" t="s">
        <v>170</v>
      </c>
      <c r="B88" s="19"/>
      <c r="C88" s="30" t="s">
        <v>16</v>
      </c>
      <c r="D88" s="30" t="s">
        <v>18</v>
      </c>
      <c r="E88" s="30" t="s">
        <v>171</v>
      </c>
      <c r="G88" s="114">
        <f>G89</f>
        <v>152</v>
      </c>
      <c r="H88" s="114">
        <f>H89</f>
        <v>62</v>
      </c>
      <c r="I88" s="114">
        <f>I89</f>
        <v>0</v>
      </c>
      <c r="L88" s="50"/>
      <c r="M88" s="40"/>
      <c r="N88" s="40"/>
      <c r="O88" s="40"/>
      <c r="P88" s="40"/>
      <c r="Q88" s="40"/>
      <c r="R88" s="40"/>
      <c r="S88" s="35"/>
    </row>
    <row r="89" spans="1:19" ht="14.25" customHeight="1">
      <c r="A89" s="5" t="s">
        <v>168</v>
      </c>
      <c r="B89" s="19"/>
      <c r="C89" s="30" t="s">
        <v>16</v>
      </c>
      <c r="D89" s="30" t="s">
        <v>18</v>
      </c>
      <c r="E89" s="30" t="s">
        <v>143</v>
      </c>
      <c r="G89" s="114">
        <f>G91</f>
        <v>152</v>
      </c>
      <c r="H89" s="114">
        <f>H91</f>
        <v>62</v>
      </c>
      <c r="I89" s="114">
        <f>I91</f>
        <v>0</v>
      </c>
      <c r="J89" s="15" t="e">
        <f>#REF!</f>
        <v>#REF!</v>
      </c>
      <c r="K89" s="15" t="e">
        <f>#REF!</f>
        <v>#REF!</v>
      </c>
      <c r="L89" s="50"/>
      <c r="M89" s="40"/>
      <c r="N89" s="40"/>
      <c r="O89" s="40"/>
      <c r="P89" s="40"/>
      <c r="Q89" s="40"/>
      <c r="R89" s="40"/>
      <c r="S89" s="35"/>
    </row>
    <row r="90" spans="1:19" ht="14.25" customHeight="1">
      <c r="A90" s="108" t="s">
        <v>154</v>
      </c>
      <c r="B90" s="19"/>
      <c r="G90" s="114"/>
      <c r="H90" s="114"/>
      <c r="I90" s="114"/>
      <c r="J90" s="56"/>
      <c r="K90" s="56"/>
      <c r="L90" s="50"/>
      <c r="M90" s="40"/>
      <c r="N90" s="40"/>
      <c r="O90" s="40"/>
      <c r="P90" s="40"/>
      <c r="Q90" s="40"/>
      <c r="R90" s="40"/>
      <c r="S90" s="35"/>
    </row>
    <row r="91" spans="1:19" ht="14.25" customHeight="1">
      <c r="A91" s="5" t="s">
        <v>155</v>
      </c>
      <c r="B91" s="19"/>
      <c r="C91" s="30" t="s">
        <v>16</v>
      </c>
      <c r="D91" s="30" t="s">
        <v>18</v>
      </c>
      <c r="E91" s="30" t="s">
        <v>143</v>
      </c>
      <c r="F91" s="30" t="s">
        <v>156</v>
      </c>
      <c r="G91" s="114">
        <v>152</v>
      </c>
      <c r="H91" s="114">
        <v>62</v>
      </c>
      <c r="I91" s="114">
        <v>0</v>
      </c>
      <c r="J91" s="56"/>
      <c r="K91" s="56"/>
      <c r="L91" s="50"/>
      <c r="M91" s="40"/>
      <c r="N91" s="40"/>
      <c r="O91" s="40"/>
      <c r="P91" s="40"/>
      <c r="Q91" s="40"/>
      <c r="R91" s="40"/>
      <c r="S91" s="35"/>
    </row>
    <row r="92" spans="1:19" ht="14.25" customHeight="1">
      <c r="A92" s="27" t="s">
        <v>112</v>
      </c>
      <c r="B92" s="19"/>
      <c r="C92" s="30" t="s">
        <v>16</v>
      </c>
      <c r="D92" s="30" t="s">
        <v>18</v>
      </c>
      <c r="E92" s="30" t="s">
        <v>121</v>
      </c>
      <c r="G92" s="114">
        <v>0</v>
      </c>
      <c r="H92" s="114">
        <v>0</v>
      </c>
      <c r="I92" s="114" t="str">
        <f>I93</f>
        <v>62,0</v>
      </c>
      <c r="J92" s="56"/>
      <c r="K92" s="56"/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5" t="s">
        <v>168</v>
      </c>
      <c r="B93" s="19"/>
      <c r="C93" s="30" t="s">
        <v>16</v>
      </c>
      <c r="D93" s="30" t="s">
        <v>18</v>
      </c>
      <c r="E93" s="30" t="s">
        <v>281</v>
      </c>
      <c r="G93" s="114">
        <v>0</v>
      </c>
      <c r="H93" s="114">
        <v>0</v>
      </c>
      <c r="I93" s="114" t="str">
        <f>I95</f>
        <v>62,0</v>
      </c>
      <c r="J93" s="56"/>
      <c r="K93" s="56"/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108" t="s">
        <v>154</v>
      </c>
      <c r="B94" s="19"/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5" t="s">
        <v>155</v>
      </c>
      <c r="B95" s="19"/>
      <c r="C95" s="30" t="s">
        <v>16</v>
      </c>
      <c r="D95" s="30" t="s">
        <v>18</v>
      </c>
      <c r="E95" s="30" t="s">
        <v>281</v>
      </c>
      <c r="F95" s="30" t="s">
        <v>156</v>
      </c>
      <c r="G95" s="30" t="s">
        <v>282</v>
      </c>
      <c r="H95" s="30" t="s">
        <v>282</v>
      </c>
      <c r="I95" s="30" t="s">
        <v>283</v>
      </c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89" t="s">
        <v>97</v>
      </c>
      <c r="B96" s="19"/>
      <c r="C96" s="33" t="s">
        <v>21</v>
      </c>
      <c r="G96" s="100">
        <f>G97+G160</f>
        <v>2891</v>
      </c>
      <c r="H96" s="100">
        <f>H97+H160</f>
        <v>2185.2</v>
      </c>
      <c r="I96" s="100">
        <f>I97+I160</f>
        <v>2198.1</v>
      </c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89" t="s">
        <v>98</v>
      </c>
      <c r="B97" s="19"/>
      <c r="C97" s="33" t="s">
        <v>21</v>
      </c>
      <c r="D97" s="33" t="s">
        <v>99</v>
      </c>
      <c r="G97" s="100">
        <f>G100</f>
        <v>2875</v>
      </c>
      <c r="H97" s="100">
        <f>H100</f>
        <v>2169.2</v>
      </c>
      <c r="I97" s="100">
        <f>I100+I146</f>
        <v>2182.1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28" t="s">
        <v>113</v>
      </c>
      <c r="B98" s="19"/>
      <c r="C98" s="33"/>
      <c r="D98" s="33"/>
      <c r="G98" s="87"/>
      <c r="H98" s="98"/>
      <c r="I98" s="98"/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8" t="s">
        <v>203</v>
      </c>
      <c r="B99" s="19"/>
      <c r="C99" s="33"/>
      <c r="D99" s="33"/>
      <c r="G99" s="87"/>
      <c r="H99" s="98"/>
      <c r="I99" s="98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205</v>
      </c>
      <c r="B100" s="19"/>
      <c r="C100" s="32" t="s">
        <v>21</v>
      </c>
      <c r="D100" s="32" t="s">
        <v>99</v>
      </c>
      <c r="E100" s="30" t="s">
        <v>124</v>
      </c>
      <c r="G100" s="87">
        <f>G105+G139+G143</f>
        <v>2875</v>
      </c>
      <c r="H100" s="87">
        <f>H103</f>
        <v>2169.2</v>
      </c>
      <c r="I100" s="87">
        <f>I103</f>
        <v>0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95" t="s">
        <v>173</v>
      </c>
      <c r="B101" s="19"/>
      <c r="C101" s="32"/>
      <c r="D101" s="32"/>
      <c r="G101" s="87"/>
      <c r="H101" s="87"/>
      <c r="I101" s="87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177</v>
      </c>
      <c r="B102" s="19"/>
      <c r="C102" s="32"/>
      <c r="D102" s="32"/>
      <c r="G102" s="87"/>
      <c r="H102" s="87"/>
      <c r="I102" s="87"/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28" t="s">
        <v>172</v>
      </c>
      <c r="B103" s="19"/>
      <c r="C103" s="32" t="s">
        <v>21</v>
      </c>
      <c r="D103" s="32" t="s">
        <v>99</v>
      </c>
      <c r="E103" s="30" t="s">
        <v>174</v>
      </c>
      <c r="G103" s="87">
        <f>G105+G139+G143</f>
        <v>2875</v>
      </c>
      <c r="H103" s="87">
        <f>H105+H139+H143</f>
        <v>2169.2</v>
      </c>
      <c r="I103" s="87">
        <f>I105+I139+I143</f>
        <v>0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28" t="s">
        <v>175</v>
      </c>
      <c r="B104" s="19"/>
      <c r="C104" s="1"/>
      <c r="D104" s="1"/>
      <c r="E104" s="1"/>
      <c r="F104" s="1"/>
      <c r="G104" s="1"/>
      <c r="H104" s="110"/>
      <c r="I104" s="110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176</v>
      </c>
      <c r="B105" s="19"/>
      <c r="C105" s="32" t="s">
        <v>21</v>
      </c>
      <c r="D105" s="32" t="s">
        <v>99</v>
      </c>
      <c r="E105" s="30" t="s">
        <v>140</v>
      </c>
      <c r="G105" s="114">
        <f>G107</f>
        <v>1629</v>
      </c>
      <c r="H105" s="114">
        <f>H107</f>
        <v>923.2</v>
      </c>
      <c r="I105" s="114">
        <f>I107</f>
        <v>0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108" t="s">
        <v>154</v>
      </c>
      <c r="B106" s="19"/>
      <c r="C106" s="1"/>
      <c r="D106" s="1"/>
      <c r="E106" s="1"/>
      <c r="G106" s="114"/>
      <c r="H106" s="114"/>
      <c r="I106" s="114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5" t="s">
        <v>155</v>
      </c>
      <c r="B107" s="19"/>
      <c r="C107" s="32" t="s">
        <v>21</v>
      </c>
      <c r="D107" s="32" t="s">
        <v>99</v>
      </c>
      <c r="E107" s="30" t="s">
        <v>140</v>
      </c>
      <c r="F107" s="32" t="s">
        <v>156</v>
      </c>
      <c r="G107" s="112">
        <v>1629</v>
      </c>
      <c r="H107" s="112">
        <v>923.2</v>
      </c>
      <c r="I107" s="114">
        <v>0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 hidden="1">
      <c r="A108" s="5" t="s">
        <v>34</v>
      </c>
      <c r="B108" s="19"/>
      <c r="C108" s="32"/>
      <c r="D108" s="32"/>
      <c r="E108" s="32"/>
      <c r="F108" s="32"/>
      <c r="G108" s="112"/>
      <c r="H108" s="112"/>
      <c r="I108" s="11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 hidden="1">
      <c r="A109" s="28" t="s">
        <v>60</v>
      </c>
      <c r="B109" s="19"/>
      <c r="C109" s="32"/>
      <c r="D109" s="32"/>
      <c r="E109" s="32"/>
      <c r="F109" s="32"/>
      <c r="G109" s="112"/>
      <c r="H109" s="112"/>
      <c r="I109" s="11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28" t="s">
        <v>61</v>
      </c>
      <c r="B110" s="19"/>
      <c r="C110" s="32" t="e">
        <f>#REF!</f>
        <v>#REF!</v>
      </c>
      <c r="D110" s="32" t="e">
        <f>#REF!</f>
        <v>#REF!</v>
      </c>
      <c r="E110" s="32" t="e">
        <f>#REF!</f>
        <v>#REF!</v>
      </c>
      <c r="F110" s="32" t="s">
        <v>58</v>
      </c>
      <c r="G110" s="112"/>
      <c r="H110" s="112"/>
      <c r="I110" s="11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64</v>
      </c>
      <c r="B111" s="19"/>
      <c r="C111" s="32"/>
      <c r="D111" s="32"/>
      <c r="E111" s="32"/>
      <c r="F111" s="32"/>
      <c r="G111" s="112"/>
      <c r="H111" s="112"/>
      <c r="I111" s="11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60</v>
      </c>
      <c r="B112" s="19"/>
      <c r="C112" s="32"/>
      <c r="D112" s="32"/>
      <c r="E112" s="32"/>
      <c r="F112" s="32"/>
      <c r="G112" s="112"/>
      <c r="H112" s="112"/>
      <c r="I112" s="11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61</v>
      </c>
      <c r="B113" s="19"/>
      <c r="C113" s="32"/>
      <c r="D113" s="32"/>
      <c r="E113" s="32"/>
      <c r="F113" s="32"/>
      <c r="G113" s="112"/>
      <c r="H113" s="112"/>
      <c r="I113" s="11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65</v>
      </c>
      <c r="B114" s="19"/>
      <c r="C114" s="32" t="e">
        <f>#REF!</f>
        <v>#REF!</v>
      </c>
      <c r="D114" s="32" t="e">
        <f>#REF!</f>
        <v>#REF!</v>
      </c>
      <c r="E114" s="32" t="e">
        <f>#REF!</f>
        <v>#REF!</v>
      </c>
      <c r="F114" s="32" t="s">
        <v>59</v>
      </c>
      <c r="G114" s="112"/>
      <c r="H114" s="112"/>
      <c r="I114" s="11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66</v>
      </c>
      <c r="B115" s="19"/>
      <c r="C115" s="32"/>
      <c r="D115" s="32"/>
      <c r="E115" s="32"/>
      <c r="F115" s="32"/>
      <c r="G115" s="112"/>
      <c r="H115" s="112"/>
      <c r="I115" s="11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55</v>
      </c>
      <c r="B116" s="19"/>
      <c r="C116" s="32"/>
      <c r="D116" s="32"/>
      <c r="E116" s="32"/>
      <c r="F116" s="32"/>
      <c r="G116" s="112"/>
      <c r="H116" s="112"/>
      <c r="I116" s="11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62</v>
      </c>
      <c r="B117" s="19"/>
      <c r="C117" s="32" t="e">
        <f>#REF!</f>
        <v>#REF!</v>
      </c>
      <c r="D117" s="32" t="e">
        <f>#REF!</f>
        <v>#REF!</v>
      </c>
      <c r="E117" s="30" t="e">
        <f>#REF!</f>
        <v>#REF!</v>
      </c>
      <c r="F117" s="32" t="s">
        <v>57</v>
      </c>
      <c r="G117" s="112"/>
      <c r="H117" s="112"/>
      <c r="I117" s="11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63</v>
      </c>
      <c r="B118" s="19"/>
      <c r="C118" s="32"/>
      <c r="D118" s="32"/>
      <c r="E118" s="32"/>
      <c r="F118" s="32"/>
      <c r="G118" s="112"/>
      <c r="H118" s="112"/>
      <c r="I118" s="11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1</v>
      </c>
      <c r="B119" s="19"/>
      <c r="C119" s="32"/>
      <c r="D119" s="32"/>
      <c r="E119" s="32"/>
      <c r="F119" s="32"/>
      <c r="G119" s="112"/>
      <c r="H119" s="112"/>
      <c r="I119" s="11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0</v>
      </c>
      <c r="B120" s="19"/>
      <c r="C120" s="32"/>
      <c r="D120" s="32"/>
      <c r="E120" s="32"/>
      <c r="F120" s="32"/>
      <c r="G120" s="112"/>
      <c r="H120" s="112"/>
      <c r="I120" s="11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80</v>
      </c>
      <c r="B121" s="19"/>
      <c r="C121" s="32" t="e">
        <f>#REF!</f>
        <v>#REF!</v>
      </c>
      <c r="D121" s="32" t="e">
        <f>#REF!</f>
        <v>#REF!</v>
      </c>
      <c r="E121" s="30" t="e">
        <f>#REF!</f>
        <v>#REF!</v>
      </c>
      <c r="F121" s="32" t="s">
        <v>58</v>
      </c>
      <c r="G121" s="112"/>
      <c r="H121" s="112"/>
      <c r="I121" s="11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81</v>
      </c>
      <c r="B122" s="19"/>
      <c r="C122" s="32"/>
      <c r="D122" s="32"/>
      <c r="F122" s="32"/>
      <c r="G122" s="112"/>
      <c r="H122" s="112"/>
      <c r="I122" s="11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1</v>
      </c>
      <c r="B123" s="19"/>
      <c r="C123" s="32"/>
      <c r="D123" s="32"/>
      <c r="E123" s="32"/>
      <c r="F123" s="32"/>
      <c r="G123" s="112"/>
      <c r="H123" s="112"/>
      <c r="I123" s="11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2</v>
      </c>
      <c r="B124" s="19"/>
      <c r="C124" s="32"/>
      <c r="D124" s="32"/>
      <c r="E124" s="32"/>
      <c r="F124" s="32"/>
      <c r="G124" s="112"/>
      <c r="H124" s="112"/>
      <c r="I124" s="11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82</v>
      </c>
      <c r="B125" s="19"/>
      <c r="C125" s="32"/>
      <c r="D125" s="32"/>
      <c r="E125" s="32"/>
      <c r="F125" s="32"/>
      <c r="G125" s="112"/>
      <c r="H125" s="112"/>
      <c r="I125" s="11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3</v>
      </c>
      <c r="B126" s="19"/>
      <c r="C126" s="32"/>
      <c r="D126" s="32"/>
      <c r="E126" s="32"/>
      <c r="F126" s="32"/>
      <c r="G126" s="112"/>
      <c r="H126" s="112"/>
      <c r="I126" s="11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83</v>
      </c>
      <c r="B127" s="19"/>
      <c r="C127" s="32" t="e">
        <f>#REF!</f>
        <v>#REF!</v>
      </c>
      <c r="D127" s="32" t="e">
        <f>#REF!</f>
        <v>#REF!</v>
      </c>
      <c r="E127" s="30" t="e">
        <f>#REF!</f>
        <v>#REF!</v>
      </c>
      <c r="F127" s="32" t="s">
        <v>59</v>
      </c>
      <c r="G127" s="112"/>
      <c r="H127" s="112"/>
      <c r="I127" s="11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56</v>
      </c>
      <c r="B128" s="19"/>
      <c r="C128" s="32"/>
      <c r="D128" s="32"/>
      <c r="F128" s="32"/>
      <c r="G128" s="112"/>
      <c r="H128" s="112"/>
      <c r="I128" s="11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67</v>
      </c>
      <c r="B129" s="19"/>
      <c r="C129" s="32" t="e">
        <f>#REF!</f>
        <v>#REF!</v>
      </c>
      <c r="D129" s="32" t="e">
        <f>#REF!</f>
        <v>#REF!</v>
      </c>
      <c r="E129" s="30" t="e">
        <f>#REF!</f>
        <v>#REF!</v>
      </c>
      <c r="F129" s="32" t="s">
        <v>4</v>
      </c>
      <c r="G129" s="112"/>
      <c r="H129" s="112"/>
      <c r="I129" s="11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68</v>
      </c>
      <c r="B130" s="19"/>
      <c r="C130" s="32"/>
      <c r="D130" s="32"/>
      <c r="F130" s="32"/>
      <c r="G130" s="112"/>
      <c r="H130" s="112"/>
      <c r="I130" s="11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69</v>
      </c>
      <c r="B131" s="19"/>
      <c r="C131" s="32"/>
      <c r="D131" s="32"/>
      <c r="F131" s="32"/>
      <c r="G131" s="112"/>
      <c r="H131" s="112"/>
      <c r="I131" s="11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5</v>
      </c>
      <c r="B132" s="19"/>
      <c r="C132" s="32"/>
      <c r="D132" s="32"/>
      <c r="F132" s="32"/>
      <c r="G132" s="112"/>
      <c r="H132" s="112"/>
      <c r="I132" s="11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6</v>
      </c>
      <c r="B133" s="19"/>
      <c r="C133" s="32"/>
      <c r="D133" s="32"/>
      <c r="F133" s="32"/>
      <c r="G133" s="112"/>
      <c r="H133" s="112"/>
      <c r="I133" s="11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70</v>
      </c>
      <c r="B134" s="19"/>
      <c r="C134" s="32"/>
      <c r="D134" s="32"/>
      <c r="F134" s="32"/>
      <c r="G134" s="112"/>
      <c r="H134" s="112"/>
      <c r="I134" s="11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71</v>
      </c>
      <c r="B135" s="19"/>
      <c r="C135" s="32"/>
      <c r="D135" s="32"/>
      <c r="F135" s="32"/>
      <c r="G135" s="112"/>
      <c r="H135" s="112"/>
      <c r="I135" s="11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72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7</v>
      </c>
      <c r="G136" s="112"/>
      <c r="H136" s="112"/>
      <c r="I136" s="11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>
      <c r="A137" s="28" t="s">
        <v>147</v>
      </c>
      <c r="B137" s="19"/>
      <c r="C137" s="32"/>
      <c r="D137" s="32"/>
      <c r="F137" s="32"/>
      <c r="G137" s="112"/>
      <c r="H137" s="112"/>
      <c r="I137" s="11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>
      <c r="A138" s="28" t="s">
        <v>148</v>
      </c>
      <c r="B138" s="19"/>
      <c r="C138" s="32"/>
      <c r="D138" s="32"/>
      <c r="F138" s="32"/>
      <c r="G138" s="112"/>
      <c r="H138" s="112"/>
      <c r="I138" s="11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178</v>
      </c>
      <c r="B139" s="19"/>
      <c r="C139" s="32" t="s">
        <v>21</v>
      </c>
      <c r="D139" s="32" t="s">
        <v>99</v>
      </c>
      <c r="E139" s="30" t="s">
        <v>210</v>
      </c>
      <c r="F139" s="32"/>
      <c r="G139" s="112">
        <f>G141</f>
        <v>63</v>
      </c>
      <c r="H139" s="112">
        <f>H141</f>
        <v>63</v>
      </c>
      <c r="I139" s="112">
        <f>I141</f>
        <v>0</v>
      </c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108" t="s">
        <v>154</v>
      </c>
      <c r="B140" s="19"/>
      <c r="C140" s="32"/>
      <c r="D140" s="32"/>
      <c r="F140" s="32"/>
      <c r="G140" s="112"/>
      <c r="H140" s="112"/>
      <c r="I140" s="11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5" t="s">
        <v>155</v>
      </c>
      <c r="B141" s="19"/>
      <c r="C141" s="32" t="s">
        <v>21</v>
      </c>
      <c r="D141" s="32" t="s">
        <v>99</v>
      </c>
      <c r="E141" s="30" t="s">
        <v>210</v>
      </c>
      <c r="F141" s="32" t="s">
        <v>156</v>
      </c>
      <c r="G141" s="112">
        <v>63</v>
      </c>
      <c r="H141" s="112">
        <v>63</v>
      </c>
      <c r="I141" s="112">
        <v>0</v>
      </c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28" t="s">
        <v>208</v>
      </c>
      <c r="B142" s="19"/>
      <c r="C142" s="32"/>
      <c r="D142" s="32"/>
      <c r="F142" s="32"/>
      <c r="G142" s="112"/>
      <c r="H142" s="112"/>
      <c r="I142" s="11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8" t="s">
        <v>209</v>
      </c>
      <c r="B143" s="19"/>
      <c r="C143" s="32" t="s">
        <v>21</v>
      </c>
      <c r="D143" s="32" t="s">
        <v>99</v>
      </c>
      <c r="E143" s="30" t="s">
        <v>141</v>
      </c>
      <c r="F143" s="32"/>
      <c r="G143" s="112">
        <f>G145</f>
        <v>1183</v>
      </c>
      <c r="H143" s="112">
        <f>H145</f>
        <v>1183</v>
      </c>
      <c r="I143" s="112">
        <f>I145</f>
        <v>0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108" t="s">
        <v>154</v>
      </c>
      <c r="B144" s="19"/>
      <c r="C144" s="32"/>
      <c r="D144" s="32"/>
      <c r="F144" s="32"/>
      <c r="G144" s="112"/>
      <c r="H144" s="112"/>
      <c r="I144" s="11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5" t="s">
        <v>155</v>
      </c>
      <c r="B145" s="19"/>
      <c r="C145" s="32" t="s">
        <v>21</v>
      </c>
      <c r="D145" s="32" t="s">
        <v>99</v>
      </c>
      <c r="E145" s="30" t="s">
        <v>141</v>
      </c>
      <c r="F145" s="32" t="s">
        <v>156</v>
      </c>
      <c r="G145" s="112">
        <v>1183</v>
      </c>
      <c r="H145" s="112">
        <v>1183</v>
      </c>
      <c r="I145" s="112">
        <v>0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7" t="s">
        <v>112</v>
      </c>
      <c r="B146" s="19"/>
      <c r="C146" s="32" t="s">
        <v>21</v>
      </c>
      <c r="D146" s="32" t="s">
        <v>99</v>
      </c>
      <c r="E146" s="30" t="s">
        <v>121</v>
      </c>
      <c r="F146" s="32"/>
      <c r="G146" s="112">
        <f>G148</f>
        <v>0</v>
      </c>
      <c r="H146" s="112">
        <f>H148</f>
        <v>0</v>
      </c>
      <c r="I146" s="112">
        <f>I148+I153+I157</f>
        <v>2182.1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28" t="s">
        <v>175</v>
      </c>
      <c r="B147" s="19"/>
      <c r="C147" s="32"/>
      <c r="D147" s="32"/>
      <c r="F147" s="32"/>
      <c r="G147" s="112"/>
      <c r="H147" s="112"/>
      <c r="I147" s="112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176</v>
      </c>
      <c r="B148" s="19"/>
      <c r="C148" s="32" t="s">
        <v>21</v>
      </c>
      <c r="D148" s="32" t="s">
        <v>99</v>
      </c>
      <c r="E148" s="30" t="s">
        <v>284</v>
      </c>
      <c r="F148" s="32"/>
      <c r="G148" s="112">
        <f>G150</f>
        <v>0</v>
      </c>
      <c r="H148" s="112">
        <f>H150</f>
        <v>0</v>
      </c>
      <c r="I148" s="112">
        <f>I150</f>
        <v>936.1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108" t="s">
        <v>154</v>
      </c>
      <c r="B149" s="19"/>
      <c r="C149" s="32"/>
      <c r="D149" s="32"/>
      <c r="F149" s="32"/>
      <c r="G149" s="112"/>
      <c r="H149" s="112"/>
      <c r="I149" s="112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5" t="s">
        <v>155</v>
      </c>
      <c r="B150" s="19"/>
      <c r="C150" s="32" t="s">
        <v>21</v>
      </c>
      <c r="D150" s="32" t="s">
        <v>99</v>
      </c>
      <c r="E150" s="30" t="s">
        <v>284</v>
      </c>
      <c r="F150" s="32" t="s">
        <v>156</v>
      </c>
      <c r="G150" s="112">
        <v>0</v>
      </c>
      <c r="H150" s="112">
        <v>0</v>
      </c>
      <c r="I150" s="112">
        <v>936.1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8" t="s">
        <v>147</v>
      </c>
      <c r="B151" s="19"/>
      <c r="C151" s="32"/>
      <c r="D151" s="32"/>
      <c r="F151" s="32"/>
      <c r="G151" s="112"/>
      <c r="H151" s="112"/>
      <c r="I151" s="112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28" t="s">
        <v>148</v>
      </c>
      <c r="B152" s="19"/>
      <c r="C152" s="32"/>
      <c r="D152" s="32"/>
      <c r="F152" s="32"/>
      <c r="G152" s="112"/>
      <c r="H152" s="112"/>
      <c r="I152" s="112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178</v>
      </c>
      <c r="B153" s="19"/>
      <c r="C153" s="32" t="s">
        <v>21</v>
      </c>
      <c r="D153" s="32" t="s">
        <v>99</v>
      </c>
      <c r="E153" s="30" t="s">
        <v>285</v>
      </c>
      <c r="F153" s="32"/>
      <c r="G153" s="112">
        <f>G155</f>
        <v>0</v>
      </c>
      <c r="H153" s="112">
        <f>H155</f>
        <v>0</v>
      </c>
      <c r="I153" s="112">
        <f>I155</f>
        <v>63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108" t="s">
        <v>154</v>
      </c>
      <c r="B154" s="19"/>
      <c r="C154" s="32"/>
      <c r="D154" s="32"/>
      <c r="F154" s="32"/>
      <c r="G154" s="112"/>
      <c r="H154" s="112"/>
      <c r="I154" s="112"/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5" t="s">
        <v>155</v>
      </c>
      <c r="B155" s="19"/>
      <c r="C155" s="32" t="s">
        <v>21</v>
      </c>
      <c r="D155" s="32" t="s">
        <v>99</v>
      </c>
      <c r="E155" s="30" t="s">
        <v>285</v>
      </c>
      <c r="F155" s="32" t="s">
        <v>156</v>
      </c>
      <c r="G155" s="112">
        <v>0</v>
      </c>
      <c r="H155" s="112">
        <v>0</v>
      </c>
      <c r="I155" s="112">
        <v>63</v>
      </c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208</v>
      </c>
      <c r="B156" s="19"/>
      <c r="C156" s="32"/>
      <c r="D156" s="32"/>
      <c r="F156" s="32"/>
      <c r="G156" s="112"/>
      <c r="H156" s="112"/>
      <c r="I156" s="112"/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28" t="s">
        <v>209</v>
      </c>
      <c r="B157" s="19"/>
      <c r="C157" s="32"/>
      <c r="D157" s="32"/>
      <c r="F157" s="32"/>
      <c r="G157" s="112">
        <f>G159</f>
        <v>0</v>
      </c>
      <c r="H157" s="112">
        <f>H159</f>
        <v>0</v>
      </c>
      <c r="I157" s="112">
        <f>I159</f>
        <v>1183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108" t="s">
        <v>154</v>
      </c>
      <c r="B158" s="19"/>
      <c r="C158" s="32"/>
      <c r="D158" s="32"/>
      <c r="F158" s="32"/>
      <c r="G158" s="112"/>
      <c r="H158" s="112"/>
      <c r="I158" s="112"/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5" t="s">
        <v>155</v>
      </c>
      <c r="B159" s="19"/>
      <c r="C159" s="32" t="s">
        <v>21</v>
      </c>
      <c r="D159" s="32" t="s">
        <v>99</v>
      </c>
      <c r="E159" s="30" t="s">
        <v>286</v>
      </c>
      <c r="F159" s="32" t="s">
        <v>156</v>
      </c>
      <c r="G159" s="112">
        <v>0</v>
      </c>
      <c r="H159" s="112">
        <v>0</v>
      </c>
      <c r="I159" s="112">
        <v>1183</v>
      </c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65" t="s">
        <v>231</v>
      </c>
      <c r="B160" s="19"/>
      <c r="C160" s="33" t="s">
        <v>21</v>
      </c>
      <c r="D160" s="33" t="s">
        <v>225</v>
      </c>
      <c r="F160" s="32"/>
      <c r="G160" s="113">
        <f>G163</f>
        <v>16</v>
      </c>
      <c r="H160" s="113">
        <f>H163</f>
        <v>16</v>
      </c>
      <c r="I160" s="113">
        <f>I163</f>
        <v>16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65" t="s">
        <v>227</v>
      </c>
      <c r="B161" s="19"/>
      <c r="C161" s="32"/>
      <c r="D161" s="32"/>
      <c r="F161" s="32"/>
      <c r="G161" s="112"/>
      <c r="H161" s="112"/>
      <c r="I161" s="112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65" t="s">
        <v>228</v>
      </c>
      <c r="B162" s="19"/>
      <c r="C162" s="32"/>
      <c r="D162" s="32"/>
      <c r="F162" s="32"/>
      <c r="G162" s="112"/>
      <c r="H162" s="112"/>
      <c r="I162" s="112"/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65" t="s">
        <v>229</v>
      </c>
      <c r="B163" s="19"/>
      <c r="C163" s="33" t="s">
        <v>21</v>
      </c>
      <c r="D163" s="33" t="s">
        <v>225</v>
      </c>
      <c r="E163" s="33" t="s">
        <v>226</v>
      </c>
      <c r="F163" s="32"/>
      <c r="G163" s="113">
        <f>G165+G174+G182</f>
        <v>16</v>
      </c>
      <c r="H163" s="113">
        <f>H165+H174+H182</f>
        <v>16</v>
      </c>
      <c r="I163" s="113">
        <f>I165+I174+I182</f>
        <v>16</v>
      </c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65" t="s">
        <v>230</v>
      </c>
      <c r="B164" s="89"/>
      <c r="C164" s="33"/>
      <c r="D164" s="33"/>
      <c r="E164" s="33"/>
      <c r="F164" s="33"/>
      <c r="G164" s="33"/>
      <c r="H164" s="33"/>
      <c r="I164" s="33"/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65" t="s">
        <v>277</v>
      </c>
      <c r="B165" s="89"/>
      <c r="C165" s="33" t="s">
        <v>21</v>
      </c>
      <c r="D165" s="33" t="s">
        <v>225</v>
      </c>
      <c r="E165" s="33" t="s">
        <v>232</v>
      </c>
      <c r="F165" s="33"/>
      <c r="G165" s="113">
        <f>G170</f>
        <v>1</v>
      </c>
      <c r="H165" s="113">
        <f>H170</f>
        <v>1</v>
      </c>
      <c r="I165" s="113">
        <f>I170</f>
        <v>1</v>
      </c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237</v>
      </c>
      <c r="B166" s="19"/>
      <c r="C166" s="32"/>
      <c r="D166" s="32"/>
      <c r="F166" s="32"/>
      <c r="G166" s="32"/>
      <c r="H166" s="32"/>
      <c r="I166" s="32"/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5" t="s">
        <v>233</v>
      </c>
      <c r="B167" s="19"/>
      <c r="C167" s="1"/>
      <c r="D167" s="1"/>
      <c r="E167" s="1"/>
      <c r="F167" s="32"/>
      <c r="G167" s="32"/>
      <c r="H167" s="32"/>
      <c r="I167" s="32"/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5" t="s">
        <v>234</v>
      </c>
      <c r="B168" s="19"/>
      <c r="C168" s="32"/>
      <c r="D168" s="32"/>
      <c r="F168" s="32"/>
      <c r="G168" s="32"/>
      <c r="H168" s="32"/>
      <c r="I168" s="32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5" t="s">
        <v>235</v>
      </c>
      <c r="B169" s="19"/>
      <c r="C169" s="32"/>
      <c r="D169" s="32"/>
      <c r="F169" s="32"/>
      <c r="G169" s="32"/>
      <c r="H169" s="32"/>
      <c r="I169" s="32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5" t="s">
        <v>236</v>
      </c>
      <c r="B170" s="19"/>
      <c r="C170" s="32" t="s">
        <v>21</v>
      </c>
      <c r="D170" s="32" t="s">
        <v>225</v>
      </c>
      <c r="E170" s="30" t="s">
        <v>238</v>
      </c>
      <c r="F170" s="32"/>
      <c r="G170" s="112">
        <f>G172</f>
        <v>1</v>
      </c>
      <c r="H170" s="112">
        <f>H172</f>
        <v>1</v>
      </c>
      <c r="I170" s="112">
        <f>I172</f>
        <v>1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108" t="s">
        <v>154</v>
      </c>
      <c r="B171" s="19"/>
      <c r="C171" s="32"/>
      <c r="D171" s="32"/>
      <c r="F171" s="32"/>
      <c r="G171" s="112"/>
      <c r="H171" s="112"/>
      <c r="I171" s="112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155</v>
      </c>
      <c r="B172" s="19"/>
      <c r="C172" s="32" t="s">
        <v>21</v>
      </c>
      <c r="D172" s="32" t="s">
        <v>225</v>
      </c>
      <c r="E172" s="30" t="s">
        <v>238</v>
      </c>
      <c r="F172" s="32" t="s">
        <v>156</v>
      </c>
      <c r="G172" s="112">
        <v>1</v>
      </c>
      <c r="H172" s="112">
        <v>1</v>
      </c>
      <c r="I172" s="112">
        <v>1</v>
      </c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65" t="s">
        <v>239</v>
      </c>
      <c r="B173" s="19"/>
      <c r="C173" s="32"/>
      <c r="D173" s="32"/>
      <c r="F173" s="32"/>
      <c r="G173" s="112"/>
      <c r="H173" s="112"/>
      <c r="I173" s="11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65" t="s">
        <v>240</v>
      </c>
      <c r="B174" s="19"/>
      <c r="C174" s="33" t="s">
        <v>21</v>
      </c>
      <c r="D174" s="33" t="s">
        <v>225</v>
      </c>
      <c r="E174" s="33" t="s">
        <v>241</v>
      </c>
      <c r="F174" s="32"/>
      <c r="G174" s="113">
        <f>G178</f>
        <v>10</v>
      </c>
      <c r="H174" s="113">
        <f>H178</f>
        <v>10</v>
      </c>
      <c r="I174" s="113">
        <f>I178</f>
        <v>10</v>
      </c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242</v>
      </c>
      <c r="B175" s="19"/>
      <c r="C175" s="32"/>
      <c r="D175" s="32"/>
      <c r="F175" s="32"/>
      <c r="G175" s="112"/>
      <c r="H175" s="112"/>
      <c r="I175" s="112"/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5" t="s">
        <v>243</v>
      </c>
      <c r="B176" s="19"/>
      <c r="C176" s="32"/>
      <c r="D176" s="32"/>
      <c r="F176" s="32"/>
      <c r="G176" s="112"/>
      <c r="H176" s="112"/>
      <c r="I176" s="112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244</v>
      </c>
      <c r="B177" s="19"/>
      <c r="C177" s="32"/>
      <c r="D177" s="32"/>
      <c r="F177" s="32"/>
      <c r="G177" s="112"/>
      <c r="H177" s="112"/>
      <c r="I177" s="112"/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5" t="s">
        <v>245</v>
      </c>
      <c r="B178" s="19"/>
      <c r="C178" s="32" t="s">
        <v>21</v>
      </c>
      <c r="D178" s="32" t="s">
        <v>225</v>
      </c>
      <c r="E178" s="30" t="s">
        <v>246</v>
      </c>
      <c r="F178" s="32"/>
      <c r="G178" s="112">
        <f>G180</f>
        <v>10</v>
      </c>
      <c r="H178" s="112">
        <f>H180</f>
        <v>10</v>
      </c>
      <c r="I178" s="112">
        <f>I180</f>
        <v>10</v>
      </c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108" t="s">
        <v>154</v>
      </c>
      <c r="B179" s="19"/>
      <c r="C179" s="32"/>
      <c r="D179" s="32"/>
      <c r="F179" s="32"/>
      <c r="G179" s="112"/>
      <c r="H179" s="112"/>
      <c r="I179" s="112"/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155</v>
      </c>
      <c r="B180" s="19"/>
      <c r="C180" s="32" t="s">
        <v>21</v>
      </c>
      <c r="D180" s="32" t="s">
        <v>225</v>
      </c>
      <c r="E180" s="30" t="s">
        <v>246</v>
      </c>
      <c r="F180" s="32" t="s">
        <v>156</v>
      </c>
      <c r="G180" s="112">
        <v>10</v>
      </c>
      <c r="H180" s="112">
        <v>10</v>
      </c>
      <c r="I180" s="112">
        <v>10</v>
      </c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65" t="s">
        <v>247</v>
      </c>
      <c r="B181" s="19"/>
      <c r="C181" s="32"/>
      <c r="D181" s="32"/>
      <c r="F181" s="32"/>
      <c r="G181" s="112"/>
      <c r="H181" s="112"/>
      <c r="I181" s="112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65" t="s">
        <v>248</v>
      </c>
      <c r="B182" s="19"/>
      <c r="C182" s="33" t="s">
        <v>21</v>
      </c>
      <c r="D182" s="33" t="s">
        <v>225</v>
      </c>
      <c r="E182" s="33" t="s">
        <v>255</v>
      </c>
      <c r="F182" s="32"/>
      <c r="G182" s="113">
        <f>G187</f>
        <v>5</v>
      </c>
      <c r="H182" s="113">
        <f>H187</f>
        <v>5</v>
      </c>
      <c r="I182" s="113">
        <f>I187</f>
        <v>5</v>
      </c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251</v>
      </c>
      <c r="B183" s="19"/>
      <c r="C183" s="32"/>
      <c r="D183" s="32"/>
      <c r="F183" s="32"/>
      <c r="G183" s="112"/>
      <c r="H183" s="112"/>
      <c r="I183" s="112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249</v>
      </c>
      <c r="B184" s="19"/>
      <c r="C184" s="32"/>
      <c r="D184" s="32"/>
      <c r="F184" s="32"/>
      <c r="G184" s="112"/>
      <c r="H184" s="112"/>
      <c r="I184" s="112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250</v>
      </c>
      <c r="B185" s="19"/>
      <c r="C185" s="32"/>
      <c r="D185" s="32"/>
      <c r="F185" s="32"/>
      <c r="G185" s="112"/>
      <c r="H185" s="112"/>
      <c r="I185" s="112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252</v>
      </c>
      <c r="B186" s="19"/>
      <c r="C186" s="32"/>
      <c r="D186" s="32"/>
      <c r="F186" s="32"/>
      <c r="G186" s="112"/>
      <c r="H186" s="112"/>
      <c r="I186" s="112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253</v>
      </c>
      <c r="B187" s="19"/>
      <c r="C187" s="32" t="s">
        <v>21</v>
      </c>
      <c r="D187" s="32" t="s">
        <v>225</v>
      </c>
      <c r="E187" s="30" t="s">
        <v>254</v>
      </c>
      <c r="F187" s="32"/>
      <c r="G187" s="112">
        <f>G189</f>
        <v>5</v>
      </c>
      <c r="H187" s="112">
        <f>H189</f>
        <v>5</v>
      </c>
      <c r="I187" s="112">
        <f>I189</f>
        <v>5</v>
      </c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108" t="s">
        <v>154</v>
      </c>
      <c r="B188" s="19"/>
      <c r="C188" s="32"/>
      <c r="D188" s="32"/>
      <c r="F188" s="32"/>
      <c r="G188" s="112"/>
      <c r="H188" s="112"/>
      <c r="I188" s="112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5" t="s">
        <v>155</v>
      </c>
      <c r="B189" s="19"/>
      <c r="C189" s="32" t="s">
        <v>21</v>
      </c>
      <c r="D189" s="32" t="s">
        <v>225</v>
      </c>
      <c r="E189" s="30" t="s">
        <v>254</v>
      </c>
      <c r="F189" s="32" t="s">
        <v>156</v>
      </c>
      <c r="G189" s="112">
        <v>5</v>
      </c>
      <c r="H189" s="112">
        <v>5</v>
      </c>
      <c r="I189" s="112">
        <v>5</v>
      </c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5" customHeight="1">
      <c r="A190" s="20" t="s">
        <v>9</v>
      </c>
      <c r="B190" s="17"/>
      <c r="C190" s="14" t="s">
        <v>17</v>
      </c>
      <c r="G190" s="100">
        <f>G191+G203</f>
        <v>3604.7000000000003</v>
      </c>
      <c r="H190" s="100">
        <f>H191+H203</f>
        <v>2694</v>
      </c>
      <c r="I190" s="97">
        <f>I191+I203</f>
        <v>3109</v>
      </c>
      <c r="J190" s="18" t="e">
        <f>#REF!</f>
        <v>#REF!</v>
      </c>
      <c r="K190" s="18" t="e">
        <f>#REF!</f>
        <v>#REF!</v>
      </c>
      <c r="L190" s="51"/>
      <c r="M190" s="16"/>
      <c r="N190" s="16"/>
      <c r="O190" s="16"/>
      <c r="P190" s="16"/>
      <c r="Q190" s="16"/>
      <c r="R190" s="16"/>
      <c r="S190" s="35"/>
    </row>
    <row r="191" spans="1:19" ht="14.25" customHeight="1">
      <c r="A191" s="20" t="s">
        <v>195</v>
      </c>
      <c r="B191" s="17"/>
      <c r="C191" s="14" t="s">
        <v>17</v>
      </c>
      <c r="D191" s="30" t="s">
        <v>15</v>
      </c>
      <c r="G191" s="113">
        <v>300</v>
      </c>
      <c r="H191" s="100">
        <v>300</v>
      </c>
      <c r="I191" s="100">
        <f>I194+I199</f>
        <v>300</v>
      </c>
      <c r="J191" s="18"/>
      <c r="K191" s="18"/>
      <c r="L191" s="51"/>
      <c r="M191" s="16"/>
      <c r="N191" s="16"/>
      <c r="O191" s="16"/>
      <c r="P191" s="16"/>
      <c r="Q191" s="16"/>
      <c r="R191" s="16"/>
      <c r="S191" s="35"/>
    </row>
    <row r="192" spans="1:19" ht="14.25" customHeight="1">
      <c r="A192" s="11" t="s">
        <v>113</v>
      </c>
      <c r="B192" s="17"/>
      <c r="C192" s="14"/>
      <c r="G192" s="112"/>
      <c r="H192" s="99"/>
      <c r="I192" s="99"/>
      <c r="J192" s="18"/>
      <c r="K192" s="18"/>
      <c r="L192" s="51"/>
      <c r="M192" s="16"/>
      <c r="N192" s="16"/>
      <c r="O192" s="16"/>
      <c r="P192" s="16"/>
      <c r="Q192" s="16"/>
      <c r="R192" s="16"/>
      <c r="S192" s="35"/>
    </row>
    <row r="193" spans="1:19" ht="14.25" customHeight="1">
      <c r="A193" s="11" t="s">
        <v>206</v>
      </c>
      <c r="B193" s="17"/>
      <c r="C193" s="14"/>
      <c r="G193" s="112"/>
      <c r="H193" s="99"/>
      <c r="I193" s="99"/>
      <c r="J193" s="18"/>
      <c r="K193" s="18"/>
      <c r="L193" s="51"/>
      <c r="M193" s="16"/>
      <c r="N193" s="16"/>
      <c r="O193" s="16"/>
      <c r="P193" s="16"/>
      <c r="Q193" s="16"/>
      <c r="R193" s="16"/>
      <c r="S193" s="35"/>
    </row>
    <row r="194" spans="1:19" ht="14.25" customHeight="1">
      <c r="A194" s="28" t="s">
        <v>196</v>
      </c>
      <c r="B194" s="17"/>
      <c r="C194" s="32" t="s">
        <v>17</v>
      </c>
      <c r="D194" s="30" t="s">
        <v>15</v>
      </c>
      <c r="E194" s="30" t="s">
        <v>124</v>
      </c>
      <c r="G194" s="112">
        <v>300</v>
      </c>
      <c r="H194" s="99">
        <v>300</v>
      </c>
      <c r="I194" s="99">
        <v>0</v>
      </c>
      <c r="J194" s="18"/>
      <c r="K194" s="18"/>
      <c r="L194" s="51"/>
      <c r="M194" s="16"/>
      <c r="N194" s="16"/>
      <c r="O194" s="16"/>
      <c r="P194" s="16"/>
      <c r="Q194" s="16"/>
      <c r="R194" s="16"/>
      <c r="S194" s="35"/>
    </row>
    <row r="195" spans="1:19" ht="63" customHeight="1">
      <c r="A195" s="28" t="s">
        <v>268</v>
      </c>
      <c r="B195" s="17"/>
      <c r="C195" s="32" t="s">
        <v>17</v>
      </c>
      <c r="D195" s="30" t="s">
        <v>15</v>
      </c>
      <c r="E195" s="32" t="s">
        <v>267</v>
      </c>
      <c r="G195" s="112">
        <f>G197</f>
        <v>300</v>
      </c>
      <c r="H195" s="112">
        <f>H197</f>
        <v>300</v>
      </c>
      <c r="I195" s="112">
        <f>I197</f>
        <v>0</v>
      </c>
      <c r="J195" s="18"/>
      <c r="K195" s="18"/>
      <c r="L195" s="51"/>
      <c r="M195" s="16"/>
      <c r="N195" s="16"/>
      <c r="O195" s="16"/>
      <c r="P195" s="16"/>
      <c r="Q195" s="16"/>
      <c r="R195" s="16"/>
      <c r="S195" s="35"/>
    </row>
    <row r="196" spans="1:19" ht="14.25" customHeight="1">
      <c r="A196" s="11" t="s">
        <v>197</v>
      </c>
      <c r="B196" s="17"/>
      <c r="C196" s="14"/>
      <c r="G196" s="112"/>
      <c r="H196" s="99"/>
      <c r="I196" s="99"/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4.25" customHeight="1">
      <c r="A197" s="11" t="s">
        <v>198</v>
      </c>
      <c r="B197" s="17"/>
      <c r="C197" s="32" t="s">
        <v>17</v>
      </c>
      <c r="D197" s="30" t="s">
        <v>15</v>
      </c>
      <c r="E197" s="30" t="s">
        <v>199</v>
      </c>
      <c r="G197" s="112">
        <v>300</v>
      </c>
      <c r="H197" s="99">
        <v>300</v>
      </c>
      <c r="I197" s="99">
        <v>0</v>
      </c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18" customHeight="1">
      <c r="A198" s="11" t="s">
        <v>35</v>
      </c>
      <c r="B198" s="17"/>
      <c r="C198" s="32" t="s">
        <v>17</v>
      </c>
      <c r="D198" s="30" t="s">
        <v>15</v>
      </c>
      <c r="E198" s="30" t="s">
        <v>199</v>
      </c>
      <c r="F198" s="30" t="s">
        <v>200</v>
      </c>
      <c r="G198" s="112">
        <v>300</v>
      </c>
      <c r="H198" s="99">
        <v>300</v>
      </c>
      <c r="I198" s="99">
        <v>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8" customHeight="1">
      <c r="A199" s="27" t="s">
        <v>112</v>
      </c>
      <c r="B199" s="17"/>
      <c r="C199" s="32" t="s">
        <v>17</v>
      </c>
      <c r="D199" s="30" t="s">
        <v>15</v>
      </c>
      <c r="E199" s="30" t="s">
        <v>288</v>
      </c>
      <c r="G199" s="112">
        <f>G201</f>
        <v>0</v>
      </c>
      <c r="H199" s="112">
        <f>H201</f>
        <v>0</v>
      </c>
      <c r="I199" s="112">
        <f>I201</f>
        <v>300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8" customHeight="1">
      <c r="A200" s="11" t="s">
        <v>197</v>
      </c>
      <c r="B200" s="17"/>
      <c r="C200" s="32"/>
      <c r="G200" s="112"/>
      <c r="H200" s="112"/>
      <c r="I200" s="112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8" customHeight="1">
      <c r="A201" s="11" t="s">
        <v>198</v>
      </c>
      <c r="B201" s="17"/>
      <c r="C201" s="32" t="s">
        <v>17</v>
      </c>
      <c r="D201" s="30" t="s">
        <v>15</v>
      </c>
      <c r="E201" s="30" t="s">
        <v>287</v>
      </c>
      <c r="G201" s="112">
        <f>G202</f>
        <v>0</v>
      </c>
      <c r="H201" s="112">
        <f>H202</f>
        <v>0</v>
      </c>
      <c r="I201" s="112">
        <f>I202</f>
        <v>300</v>
      </c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8" customHeight="1">
      <c r="A202" s="11" t="s">
        <v>35</v>
      </c>
      <c r="B202" s="17"/>
      <c r="C202" s="32" t="s">
        <v>17</v>
      </c>
      <c r="D202" s="30" t="s">
        <v>15</v>
      </c>
      <c r="E202" s="30" t="s">
        <v>287</v>
      </c>
      <c r="F202" s="30" t="s">
        <v>156</v>
      </c>
      <c r="G202" s="112">
        <v>0</v>
      </c>
      <c r="H202" s="99">
        <v>0</v>
      </c>
      <c r="I202" s="99">
        <v>300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4.25" customHeight="1">
      <c r="A203" s="20" t="s">
        <v>84</v>
      </c>
      <c r="B203" s="17"/>
      <c r="C203" s="14" t="s">
        <v>17</v>
      </c>
      <c r="D203" s="14" t="s">
        <v>16</v>
      </c>
      <c r="E203" s="14"/>
      <c r="F203" s="14"/>
      <c r="G203" s="100">
        <f>G206+G255</f>
        <v>3304.7000000000003</v>
      </c>
      <c r="H203" s="97">
        <f>H206+H255</f>
        <v>2394</v>
      </c>
      <c r="I203" s="97">
        <f>I206+I255+I239</f>
        <v>2809</v>
      </c>
      <c r="J203" s="10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11" t="s">
        <v>113</v>
      </c>
      <c r="B204" s="17"/>
      <c r="C204" s="14"/>
      <c r="D204" s="14"/>
      <c r="E204" s="14"/>
      <c r="F204" s="14"/>
      <c r="G204" s="97"/>
      <c r="H204" s="14"/>
      <c r="I204" s="14"/>
      <c r="J204" s="10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11" t="s">
        <v>206</v>
      </c>
      <c r="B205" s="17"/>
      <c r="C205" s="14"/>
      <c r="D205" s="14"/>
      <c r="E205" s="14"/>
      <c r="F205" s="14"/>
      <c r="G205" s="97"/>
      <c r="H205" s="14"/>
      <c r="I205" s="14"/>
      <c r="J205" s="10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28" t="s">
        <v>196</v>
      </c>
      <c r="B206" s="17"/>
      <c r="C206" s="93" t="s">
        <v>17</v>
      </c>
      <c r="D206" s="32" t="s">
        <v>16</v>
      </c>
      <c r="E206" s="30" t="s">
        <v>124</v>
      </c>
      <c r="F206" s="32"/>
      <c r="G206" s="99">
        <f>G209</f>
        <v>2726.3</v>
      </c>
      <c r="H206" s="99">
        <f>H209</f>
        <v>2330</v>
      </c>
      <c r="I206" s="99">
        <f>I209</f>
        <v>0</v>
      </c>
      <c r="J206" s="10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95" t="s">
        <v>179</v>
      </c>
      <c r="B207" s="17"/>
      <c r="C207" s="93"/>
      <c r="D207" s="32"/>
      <c r="F207" s="32"/>
      <c r="G207" s="99"/>
      <c r="H207" s="32"/>
      <c r="I207" s="32"/>
      <c r="J207" s="10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4.25" customHeight="1">
      <c r="A208" s="28" t="s">
        <v>181</v>
      </c>
      <c r="B208" s="17"/>
      <c r="C208" s="93"/>
      <c r="D208" s="32"/>
      <c r="F208" s="32"/>
      <c r="G208" s="99"/>
      <c r="H208" s="32"/>
      <c r="I208" s="32"/>
      <c r="J208" s="10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4.25" customHeight="1">
      <c r="A209" s="28" t="s">
        <v>180</v>
      </c>
      <c r="B209" s="17"/>
      <c r="C209" s="93" t="s">
        <v>17</v>
      </c>
      <c r="D209" s="32" t="s">
        <v>16</v>
      </c>
      <c r="E209" s="30" t="s">
        <v>182</v>
      </c>
      <c r="F209" s="32"/>
      <c r="G209" s="99">
        <f>G211+G230+G234+G236</f>
        <v>2726.3</v>
      </c>
      <c r="H209" s="99">
        <f>H211+H230+H234+H236</f>
        <v>2330</v>
      </c>
      <c r="I209" s="99">
        <f>I211+I230+I234+I236</f>
        <v>0</v>
      </c>
      <c r="J209" s="10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4.25" customHeight="1">
      <c r="A210" s="11" t="s">
        <v>184</v>
      </c>
      <c r="B210" s="28"/>
      <c r="C210" s="1"/>
      <c r="D210" s="1"/>
      <c r="E210" s="1"/>
      <c r="F210" s="1"/>
      <c r="G210" s="1"/>
      <c r="H210" s="1"/>
      <c r="I210" s="1"/>
      <c r="J210" s="10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11" t="s">
        <v>315</v>
      </c>
      <c r="B211" s="28"/>
      <c r="C211" s="30" t="s">
        <v>17</v>
      </c>
      <c r="D211" s="30" t="s">
        <v>16</v>
      </c>
      <c r="E211" s="32" t="s">
        <v>149</v>
      </c>
      <c r="F211" s="32"/>
      <c r="G211" s="112">
        <f>G229</f>
        <v>1800</v>
      </c>
      <c r="H211" s="112">
        <f>H229</f>
        <v>1327</v>
      </c>
      <c r="I211" s="112">
        <f>I229</f>
        <v>0</v>
      </c>
      <c r="J211" s="10" t="e">
        <f>#REF!</f>
        <v>#REF!</v>
      </c>
      <c r="K211" s="10" t="e">
        <f>#REF!</f>
        <v>#REF!</v>
      </c>
      <c r="L211" s="51"/>
      <c r="M211" s="16"/>
      <c r="N211" s="16"/>
      <c r="O211" s="16"/>
      <c r="P211" s="16"/>
      <c r="Q211" s="16"/>
      <c r="R211" s="16"/>
      <c r="S211" s="35"/>
    </row>
    <row r="212" spans="1:19" ht="14.25" customHeight="1" hidden="1">
      <c r="A212" s="5" t="s">
        <v>87</v>
      </c>
      <c r="B212" s="19"/>
      <c r="F212" s="32"/>
      <c r="G212" s="112"/>
      <c r="H212" s="112"/>
      <c r="I212" s="112"/>
      <c r="J212" s="15">
        <f>J214</f>
        <v>0</v>
      </c>
      <c r="K212" s="15">
        <f>K214</f>
        <v>0</v>
      </c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 hidden="1">
      <c r="A213" s="27" t="s">
        <v>85</v>
      </c>
      <c r="B213" s="19"/>
      <c r="C213" s="30" t="e">
        <f>#REF!</f>
        <v>#REF!</v>
      </c>
      <c r="D213" s="30" t="e">
        <f>#REF!</f>
        <v>#REF!</v>
      </c>
      <c r="E213" s="30" t="s">
        <v>30</v>
      </c>
      <c r="G213" s="114"/>
      <c r="H213" s="114"/>
      <c r="I213" s="114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 hidden="1">
      <c r="A214" s="5" t="s">
        <v>31</v>
      </c>
      <c r="B214" s="19"/>
      <c r="G214" s="114"/>
      <c r="H214" s="114"/>
      <c r="I214" s="114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 hidden="1">
      <c r="A215" s="5" t="s">
        <v>43</v>
      </c>
      <c r="B215" s="19"/>
      <c r="C215" s="30" t="e">
        <f>#REF!</f>
        <v>#REF!</v>
      </c>
      <c r="D215" s="30" t="e">
        <f>#REF!</f>
        <v>#REF!</v>
      </c>
      <c r="E215" s="30" t="str">
        <f>E213</f>
        <v>102 00 00</v>
      </c>
      <c r="F215" s="30" t="s">
        <v>39</v>
      </c>
      <c r="G215" s="114"/>
      <c r="H215" s="114"/>
      <c r="I215" s="114"/>
      <c r="J215" s="60">
        <f>J216</f>
        <v>0</v>
      </c>
      <c r="K215" s="60">
        <f>K216</f>
        <v>0</v>
      </c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 hidden="1">
      <c r="A216" s="5" t="s">
        <v>42</v>
      </c>
      <c r="B216" s="19"/>
      <c r="C216" s="30" t="e">
        <f>#REF!</f>
        <v>#REF!</v>
      </c>
      <c r="D216" s="30" t="e">
        <f>#REF!</f>
        <v>#REF!</v>
      </c>
      <c r="E216" s="30" t="s">
        <v>75</v>
      </c>
      <c r="G216" s="114"/>
      <c r="H216" s="114"/>
      <c r="I216" s="114"/>
      <c r="J216" s="60">
        <f>J217</f>
        <v>0</v>
      </c>
      <c r="K216" s="60">
        <f>K217</f>
        <v>0</v>
      </c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 hidden="1">
      <c r="A217" s="11" t="s">
        <v>73</v>
      </c>
      <c r="B217" s="19"/>
      <c r="C217" s="30" t="e">
        <f>#REF!</f>
        <v>#REF!</v>
      </c>
      <c r="D217" s="30" t="e">
        <f>#REF!</f>
        <v>#REF!</v>
      </c>
      <c r="E217" s="30" t="s">
        <v>28</v>
      </c>
      <c r="G217" s="114"/>
      <c r="H217" s="114"/>
      <c r="I217" s="114"/>
      <c r="J217" s="61">
        <f>110000-110000</f>
        <v>0</v>
      </c>
      <c r="K217" s="61">
        <f>120000-120000</f>
        <v>0</v>
      </c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 hidden="1">
      <c r="A218" s="11" t="s">
        <v>74</v>
      </c>
      <c r="B218" s="19"/>
      <c r="C218" s="30" t="e">
        <f>#REF!</f>
        <v>#REF!</v>
      </c>
      <c r="D218" s="30" t="e">
        <f>#REF!</f>
        <v>#REF!</v>
      </c>
      <c r="E218" s="30" t="str">
        <f>E217</f>
        <v>351 05 00</v>
      </c>
      <c r="F218" s="30" t="s">
        <v>36</v>
      </c>
      <c r="G218" s="114"/>
      <c r="H218" s="114"/>
      <c r="I218" s="114"/>
      <c r="J218" s="56"/>
      <c r="K218" s="56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 hidden="1">
      <c r="A219" s="11" t="s">
        <v>35</v>
      </c>
      <c r="B219" s="19"/>
      <c r="C219" s="30" t="e">
        <f>#REF!</f>
        <v>#REF!</v>
      </c>
      <c r="D219" s="30" t="e">
        <f>D213</f>
        <v>#REF!</v>
      </c>
      <c r="E219" s="30" t="s">
        <v>29</v>
      </c>
      <c r="G219" s="114"/>
      <c r="H219" s="114"/>
      <c r="I219" s="114"/>
      <c r="J219" s="56"/>
      <c r="K219" s="56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24" t="s">
        <v>27</v>
      </c>
      <c r="B220" s="19"/>
      <c r="G220" s="114"/>
      <c r="H220" s="114"/>
      <c r="I220" s="114"/>
      <c r="J220" s="56"/>
      <c r="K220" s="56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5" t="s">
        <v>77</v>
      </c>
      <c r="B221" s="19"/>
      <c r="G221" s="114"/>
      <c r="H221" s="114"/>
      <c r="I221" s="114"/>
      <c r="J221" s="56"/>
      <c r="K221" s="56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5" t="s">
        <v>78</v>
      </c>
      <c r="B222" s="19"/>
      <c r="C222" s="30" t="e">
        <f>#REF!</f>
        <v>#REF!</v>
      </c>
      <c r="D222" s="30" t="e">
        <f>D213</f>
        <v>#REF!</v>
      </c>
      <c r="E222" s="30" t="s">
        <v>44</v>
      </c>
      <c r="G222" s="114"/>
      <c r="H222" s="114"/>
      <c r="I222" s="114"/>
      <c r="J222" s="56"/>
      <c r="K222" s="56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5" t="s">
        <v>79</v>
      </c>
      <c r="B223" s="19"/>
      <c r="C223" s="30" t="e">
        <f>#REF!</f>
        <v>#REF!</v>
      </c>
      <c r="D223" s="30" t="e">
        <f>D213</f>
        <v>#REF!</v>
      </c>
      <c r="E223" s="30" t="str">
        <f>E222</f>
        <v>522 18 00 </v>
      </c>
      <c r="F223" s="30" t="s">
        <v>40</v>
      </c>
      <c r="G223" s="114"/>
      <c r="H223" s="114"/>
      <c r="I223" s="114"/>
      <c r="J223" s="60">
        <f>J226</f>
        <v>0</v>
      </c>
      <c r="K223" s="60">
        <f>K226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27" t="s">
        <v>45</v>
      </c>
      <c r="B224" s="19"/>
      <c r="C224" s="30" t="e">
        <f>#REF!</f>
        <v>#REF!</v>
      </c>
      <c r="D224" s="30" t="e">
        <f>#REF!</f>
        <v>#REF!</v>
      </c>
      <c r="E224" s="30" t="s">
        <v>29</v>
      </c>
      <c r="G224" s="114"/>
      <c r="H224" s="114"/>
      <c r="I224" s="114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 hidden="1">
      <c r="A225" s="67" t="s">
        <v>27</v>
      </c>
      <c r="B225" s="19"/>
      <c r="G225" s="114"/>
      <c r="H225" s="114"/>
      <c r="I225" s="114"/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27" t="s">
        <v>53</v>
      </c>
      <c r="B226" s="19"/>
      <c r="G226" s="114"/>
      <c r="H226" s="114"/>
      <c r="I226" s="114"/>
      <c r="J226" s="60">
        <f>J227</f>
        <v>0</v>
      </c>
      <c r="K226" s="60">
        <f>K227</f>
        <v>0</v>
      </c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27" t="s">
        <v>54</v>
      </c>
      <c r="B227" s="19"/>
      <c r="C227" s="30" t="e">
        <f>#REF!</f>
        <v>#REF!</v>
      </c>
      <c r="D227" s="30" t="e">
        <f>#REF!</f>
        <v>#REF!</v>
      </c>
      <c r="E227" s="30" t="s">
        <v>33</v>
      </c>
      <c r="G227" s="114"/>
      <c r="H227" s="114"/>
      <c r="I227" s="114"/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108" t="s">
        <v>154</v>
      </c>
      <c r="B228" s="19"/>
      <c r="G228" s="114"/>
      <c r="H228" s="114"/>
      <c r="I228" s="114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155</v>
      </c>
      <c r="B229" s="19"/>
      <c r="C229" s="32" t="s">
        <v>17</v>
      </c>
      <c r="D229" s="32" t="s">
        <v>16</v>
      </c>
      <c r="E229" s="32" t="s">
        <v>149</v>
      </c>
      <c r="F229" s="32" t="s">
        <v>156</v>
      </c>
      <c r="G229" s="112">
        <v>1800</v>
      </c>
      <c r="H229" s="112">
        <v>1327</v>
      </c>
      <c r="I229" s="112">
        <v>0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3" t="s">
        <v>102</v>
      </c>
      <c r="B230" s="19"/>
      <c r="C230" s="32" t="s">
        <v>17</v>
      </c>
      <c r="D230" s="32" t="s">
        <v>16</v>
      </c>
      <c r="E230" s="32" t="s">
        <v>150</v>
      </c>
      <c r="F230" s="32"/>
      <c r="G230" s="112">
        <f>G232</f>
        <v>42</v>
      </c>
      <c r="H230" s="112">
        <f>H232</f>
        <v>42</v>
      </c>
      <c r="I230" s="112">
        <f>I232</f>
        <v>0</v>
      </c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108" t="s">
        <v>154</v>
      </c>
      <c r="B231" s="19"/>
      <c r="C231" s="32"/>
      <c r="D231" s="32"/>
      <c r="E231" s="32"/>
      <c r="F231" s="32"/>
      <c r="G231" s="112"/>
      <c r="H231" s="112"/>
      <c r="I231" s="112"/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155</v>
      </c>
      <c r="B232" s="19"/>
      <c r="C232" s="32" t="s">
        <v>17</v>
      </c>
      <c r="D232" s="32" t="s">
        <v>16</v>
      </c>
      <c r="E232" s="32" t="s">
        <v>150</v>
      </c>
      <c r="F232" s="32" t="s">
        <v>156</v>
      </c>
      <c r="G232" s="112">
        <v>42</v>
      </c>
      <c r="H232" s="112">
        <v>42</v>
      </c>
      <c r="I232" s="112">
        <v>0</v>
      </c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5" t="s">
        <v>201</v>
      </c>
      <c r="B233" s="19"/>
      <c r="C233" s="32"/>
      <c r="D233" s="32"/>
      <c r="E233" s="32"/>
      <c r="F233" s="32"/>
      <c r="G233" s="112"/>
      <c r="H233" s="112"/>
      <c r="I233" s="32"/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08" t="s">
        <v>154</v>
      </c>
      <c r="B234" s="19"/>
      <c r="C234" s="32" t="s">
        <v>17</v>
      </c>
      <c r="D234" s="32" t="s">
        <v>16</v>
      </c>
      <c r="E234" s="32" t="s">
        <v>202</v>
      </c>
      <c r="F234" s="32"/>
      <c r="G234" s="112">
        <f>G235</f>
        <v>85</v>
      </c>
      <c r="H234" s="112">
        <f>H235</f>
        <v>85</v>
      </c>
      <c r="I234" s="99">
        <v>0</v>
      </c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155</v>
      </c>
      <c r="B235" s="19"/>
      <c r="C235" s="32" t="s">
        <v>17</v>
      </c>
      <c r="D235" s="32" t="s">
        <v>16</v>
      </c>
      <c r="E235" s="32" t="s">
        <v>202</v>
      </c>
      <c r="F235" s="32" t="s">
        <v>156</v>
      </c>
      <c r="G235" s="112">
        <v>85</v>
      </c>
      <c r="H235" s="112">
        <v>85</v>
      </c>
      <c r="I235" s="112">
        <v>0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3" t="s">
        <v>103</v>
      </c>
      <c r="B236" s="19"/>
      <c r="C236" s="32" t="s">
        <v>17</v>
      </c>
      <c r="D236" s="32" t="s">
        <v>16</v>
      </c>
      <c r="E236" s="32" t="s">
        <v>151</v>
      </c>
      <c r="F236" s="32"/>
      <c r="G236" s="32" t="str">
        <f>G238</f>
        <v>799,30</v>
      </c>
      <c r="H236" s="32">
        <f>H238</f>
        <v>876</v>
      </c>
      <c r="I236" s="112">
        <f>I238</f>
        <v>0</v>
      </c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08" t="s">
        <v>154</v>
      </c>
      <c r="B237" s="19"/>
      <c r="C237" s="32"/>
      <c r="D237" s="32"/>
      <c r="E237" s="32"/>
      <c r="F237" s="32"/>
      <c r="G237" s="32"/>
      <c r="H237" s="32"/>
      <c r="I237" s="112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5" t="s">
        <v>155</v>
      </c>
      <c r="B238" s="19"/>
      <c r="C238" s="32" t="s">
        <v>17</v>
      </c>
      <c r="D238" s="32" t="s">
        <v>16</v>
      </c>
      <c r="E238" s="32" t="s">
        <v>151</v>
      </c>
      <c r="F238" s="32" t="s">
        <v>156</v>
      </c>
      <c r="G238" s="32" t="s">
        <v>316</v>
      </c>
      <c r="H238" s="112">
        <v>876</v>
      </c>
      <c r="I238" s="112">
        <v>0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20" t="s">
        <v>112</v>
      </c>
      <c r="B239" s="19"/>
      <c r="C239" s="32" t="s">
        <v>17</v>
      </c>
      <c r="D239" s="32" t="s">
        <v>16</v>
      </c>
      <c r="E239" s="32" t="s">
        <v>121</v>
      </c>
      <c r="F239" s="32"/>
      <c r="G239" s="112">
        <v>0</v>
      </c>
      <c r="H239" s="112">
        <f>H241</f>
        <v>0</v>
      </c>
      <c r="I239" s="112">
        <f>I241+I244+I247+I250</f>
        <v>2745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11" t="s">
        <v>184</v>
      </c>
      <c r="B240" s="19"/>
      <c r="C240" s="32"/>
      <c r="D240" s="32"/>
      <c r="E240" s="32"/>
      <c r="F240" s="32"/>
      <c r="G240" s="32"/>
      <c r="H240" s="32"/>
      <c r="I240" s="32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1" t="s">
        <v>183</v>
      </c>
      <c r="B241" s="19"/>
      <c r="C241" s="32" t="s">
        <v>17</v>
      </c>
      <c r="D241" s="32" t="s">
        <v>16</v>
      </c>
      <c r="E241" s="32" t="s">
        <v>289</v>
      </c>
      <c r="F241" s="32"/>
      <c r="G241" s="112">
        <f>G243</f>
        <v>0</v>
      </c>
      <c r="H241" s="112">
        <f>H243</f>
        <v>0</v>
      </c>
      <c r="I241" s="112">
        <f>I243</f>
        <v>1642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08" t="s">
        <v>154</v>
      </c>
      <c r="B242" s="19"/>
      <c r="C242" s="32"/>
      <c r="D242" s="32"/>
      <c r="E242" s="32"/>
      <c r="F242" s="32"/>
      <c r="G242" s="112"/>
      <c r="H242" s="112"/>
      <c r="I242" s="112"/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155</v>
      </c>
      <c r="B243" s="19"/>
      <c r="C243" s="32" t="s">
        <v>17</v>
      </c>
      <c r="D243" s="32" t="s">
        <v>16</v>
      </c>
      <c r="E243" s="32" t="s">
        <v>289</v>
      </c>
      <c r="F243" s="32" t="s">
        <v>156</v>
      </c>
      <c r="G243" s="112">
        <v>0</v>
      </c>
      <c r="H243" s="112">
        <v>0</v>
      </c>
      <c r="I243" s="112">
        <v>1642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3" t="s">
        <v>102</v>
      </c>
      <c r="B244" s="19"/>
      <c r="C244" s="32" t="s">
        <v>17</v>
      </c>
      <c r="D244" s="32" t="s">
        <v>16</v>
      </c>
      <c r="E244" s="32" t="s">
        <v>290</v>
      </c>
      <c r="F244" s="32"/>
      <c r="G244" s="112">
        <f>G246</f>
        <v>0</v>
      </c>
      <c r="H244" s="112">
        <f>H246</f>
        <v>0</v>
      </c>
      <c r="I244" s="112" t="str">
        <f>I246</f>
        <v>42,0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08" t="s">
        <v>154</v>
      </c>
      <c r="B245" s="19"/>
      <c r="C245" s="32"/>
      <c r="D245" s="32"/>
      <c r="E245" s="32"/>
      <c r="F245" s="32"/>
      <c r="G245" s="112"/>
      <c r="H245" s="112"/>
      <c r="I245" s="112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155</v>
      </c>
      <c r="B246" s="19"/>
      <c r="C246" s="32" t="s">
        <v>17</v>
      </c>
      <c r="D246" s="32" t="s">
        <v>16</v>
      </c>
      <c r="E246" s="32" t="s">
        <v>290</v>
      </c>
      <c r="F246" s="32" t="s">
        <v>156</v>
      </c>
      <c r="G246" s="112">
        <v>0</v>
      </c>
      <c r="H246" s="112">
        <v>0</v>
      </c>
      <c r="I246" s="112" t="s">
        <v>291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5" t="s">
        <v>201</v>
      </c>
      <c r="B247" s="19"/>
      <c r="C247" s="32" t="s">
        <v>17</v>
      </c>
      <c r="D247" s="32" t="s">
        <v>16</v>
      </c>
      <c r="E247" s="32" t="s">
        <v>292</v>
      </c>
      <c r="F247" s="32"/>
      <c r="G247" s="112">
        <f>G249</f>
        <v>0</v>
      </c>
      <c r="H247" s="112">
        <f>H249</f>
        <v>0</v>
      </c>
      <c r="I247" s="112">
        <f>I249</f>
        <v>85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08" t="s">
        <v>154</v>
      </c>
      <c r="B248" s="19"/>
      <c r="C248" s="32"/>
      <c r="D248" s="32"/>
      <c r="E248" s="32"/>
      <c r="F248" s="32"/>
      <c r="G248" s="112"/>
      <c r="H248" s="112"/>
      <c r="I248" s="112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155</v>
      </c>
      <c r="B249" s="19"/>
      <c r="C249" s="32" t="s">
        <v>17</v>
      </c>
      <c r="D249" s="32" t="s">
        <v>16</v>
      </c>
      <c r="E249" s="32" t="s">
        <v>292</v>
      </c>
      <c r="F249" s="32" t="s">
        <v>156</v>
      </c>
      <c r="G249" s="112">
        <v>0</v>
      </c>
      <c r="H249" s="112">
        <v>0</v>
      </c>
      <c r="I249" s="112">
        <v>85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3" t="s">
        <v>103</v>
      </c>
      <c r="B250" s="19"/>
      <c r="C250" s="32" t="s">
        <v>17</v>
      </c>
      <c r="D250" s="32" t="s">
        <v>16</v>
      </c>
      <c r="E250" s="32" t="s">
        <v>293</v>
      </c>
      <c r="F250" s="32"/>
      <c r="G250" s="112">
        <f>G252</f>
        <v>0</v>
      </c>
      <c r="H250" s="112">
        <f>H252</f>
        <v>0</v>
      </c>
      <c r="I250" s="112">
        <f>I252</f>
        <v>976</v>
      </c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108" t="s">
        <v>154</v>
      </c>
      <c r="B251" s="19"/>
      <c r="C251" s="1"/>
      <c r="D251" s="1"/>
      <c r="E251" s="1"/>
      <c r="F251" s="32"/>
      <c r="G251" s="112"/>
      <c r="H251" s="112"/>
      <c r="I251" s="112"/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155</v>
      </c>
      <c r="B252" s="19"/>
      <c r="C252" s="32" t="s">
        <v>17</v>
      </c>
      <c r="D252" s="32" t="s">
        <v>16</v>
      </c>
      <c r="E252" s="32" t="s">
        <v>293</v>
      </c>
      <c r="F252" s="32" t="s">
        <v>156</v>
      </c>
      <c r="G252" s="112">
        <v>0</v>
      </c>
      <c r="H252" s="112">
        <v>0</v>
      </c>
      <c r="I252" s="112">
        <v>976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5" t="s">
        <v>258</v>
      </c>
      <c r="B253" s="19"/>
      <c r="C253" s="32"/>
      <c r="D253" s="32"/>
      <c r="E253" s="32"/>
      <c r="F253" s="32"/>
      <c r="G253" s="32"/>
      <c r="H253" s="32"/>
      <c r="I253" s="32"/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259</v>
      </c>
      <c r="B254" s="19"/>
      <c r="C254" s="32"/>
      <c r="D254" s="32"/>
      <c r="E254" s="32"/>
      <c r="F254" s="32"/>
      <c r="G254" s="32"/>
      <c r="H254" s="32"/>
      <c r="I254" s="32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294</v>
      </c>
      <c r="B255" s="19"/>
      <c r="C255" s="32" t="s">
        <v>17</v>
      </c>
      <c r="D255" s="32" t="s">
        <v>16</v>
      </c>
      <c r="E255" s="32" t="s">
        <v>262</v>
      </c>
      <c r="F255" s="32"/>
      <c r="G255" s="112">
        <f>G256</f>
        <v>578.4</v>
      </c>
      <c r="H255" s="112" t="str">
        <f>H256</f>
        <v>64,0</v>
      </c>
      <c r="I255" s="112" t="str">
        <f>I256</f>
        <v>64,0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5" t="s">
        <v>260</v>
      </c>
      <c r="B256" s="19"/>
      <c r="C256" s="32" t="s">
        <v>17</v>
      </c>
      <c r="D256" s="32" t="s">
        <v>16</v>
      </c>
      <c r="E256" s="32" t="s">
        <v>263</v>
      </c>
      <c r="F256" s="32"/>
      <c r="G256" s="112">
        <f>G263+G259</f>
        <v>578.4</v>
      </c>
      <c r="H256" s="112" t="str">
        <f>H263</f>
        <v>64,0</v>
      </c>
      <c r="I256" s="112" t="str">
        <f>I263</f>
        <v>64,0</v>
      </c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302</v>
      </c>
      <c r="B257" s="19"/>
      <c r="C257" s="32"/>
      <c r="D257" s="32"/>
      <c r="E257" s="32"/>
      <c r="F257" s="32"/>
      <c r="G257" s="112"/>
      <c r="H257" s="112"/>
      <c r="I257" s="112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5" t="s">
        <v>303</v>
      </c>
      <c r="B258" s="19"/>
      <c r="C258" s="32"/>
      <c r="D258" s="32"/>
      <c r="E258" s="32"/>
      <c r="F258" s="32"/>
      <c r="G258" s="112"/>
      <c r="H258" s="112"/>
      <c r="I258" s="112"/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5" t="s">
        <v>304</v>
      </c>
      <c r="B259" s="19"/>
      <c r="C259" s="32" t="s">
        <v>17</v>
      </c>
      <c r="D259" s="32" t="s">
        <v>16</v>
      </c>
      <c r="E259" s="32" t="s">
        <v>305</v>
      </c>
      <c r="F259" s="32"/>
      <c r="G259" s="112">
        <f>G261</f>
        <v>462.7</v>
      </c>
      <c r="H259" s="112">
        <f>H261</f>
        <v>0</v>
      </c>
      <c r="I259" s="112">
        <f>I261</f>
        <v>0</v>
      </c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108" t="s">
        <v>154</v>
      </c>
      <c r="B260" s="19"/>
      <c r="C260" s="32"/>
      <c r="D260" s="32"/>
      <c r="E260" s="32"/>
      <c r="F260" s="32"/>
      <c r="G260" s="112"/>
      <c r="H260" s="112"/>
      <c r="I260" s="112"/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5" t="s">
        <v>155</v>
      </c>
      <c r="B261" s="19"/>
      <c r="C261" s="32" t="s">
        <v>17</v>
      </c>
      <c r="D261" s="32" t="s">
        <v>16</v>
      </c>
      <c r="E261" s="32" t="s">
        <v>305</v>
      </c>
      <c r="F261" s="32" t="s">
        <v>156</v>
      </c>
      <c r="G261" s="112">
        <v>462.7</v>
      </c>
      <c r="H261" s="112">
        <v>0</v>
      </c>
      <c r="I261" s="112">
        <v>0</v>
      </c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261</v>
      </c>
      <c r="B262" s="19"/>
      <c r="C262" s="32"/>
      <c r="D262" s="32"/>
      <c r="E262" s="32"/>
      <c r="F262" s="32"/>
      <c r="G262" s="112"/>
      <c r="H262" s="112"/>
      <c r="I262" s="112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264</v>
      </c>
      <c r="B263" s="19"/>
      <c r="C263" s="32" t="s">
        <v>17</v>
      </c>
      <c r="D263" s="32" t="s">
        <v>16</v>
      </c>
      <c r="E263" s="32" t="s">
        <v>265</v>
      </c>
      <c r="F263" s="32"/>
      <c r="G263" s="112" t="str">
        <f>G265</f>
        <v>115,7</v>
      </c>
      <c r="H263" s="112" t="str">
        <f>H265</f>
        <v>64,0</v>
      </c>
      <c r="I263" s="112" t="str">
        <f>I265</f>
        <v>64,0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108" t="s">
        <v>154</v>
      </c>
      <c r="B264" s="19"/>
      <c r="C264" s="32"/>
      <c r="D264" s="32"/>
      <c r="E264" s="32"/>
      <c r="F264" s="32"/>
      <c r="G264" s="32"/>
      <c r="H264" s="32"/>
      <c r="I264" s="32"/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5" t="s">
        <v>155</v>
      </c>
      <c r="B265" s="19"/>
      <c r="C265" s="32" t="s">
        <v>17</v>
      </c>
      <c r="D265" s="32" t="s">
        <v>16</v>
      </c>
      <c r="E265" s="32" t="s">
        <v>265</v>
      </c>
      <c r="F265" s="32" t="s">
        <v>156</v>
      </c>
      <c r="G265" s="32" t="s">
        <v>279</v>
      </c>
      <c r="H265" s="32" t="s">
        <v>266</v>
      </c>
      <c r="I265" s="32" t="s">
        <v>266</v>
      </c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s="8" customFormat="1" ht="14.25" customHeight="1">
      <c r="A266" s="64" t="s">
        <v>10</v>
      </c>
      <c r="B266" s="25"/>
      <c r="C266" s="73" t="s">
        <v>19</v>
      </c>
      <c r="D266" s="80"/>
      <c r="E266" s="80"/>
      <c r="F266" s="80"/>
      <c r="G266" s="124">
        <f aca="true" t="shared" si="2" ref="G266:I268">G267</f>
        <v>4</v>
      </c>
      <c r="H266" s="124">
        <f t="shared" si="2"/>
        <v>4</v>
      </c>
      <c r="I266" s="124">
        <f t="shared" si="2"/>
        <v>4</v>
      </c>
      <c r="J266" s="74" t="e">
        <f>#REF!+#REF!+#REF!+#REF!+#REF!+J267</f>
        <v>#REF!</v>
      </c>
      <c r="K266" s="74" t="e">
        <f>#REF!+#REF!+#REF!+#REF!+#REF!+K267</f>
        <v>#REF!</v>
      </c>
      <c r="L266" s="75"/>
      <c r="M266" s="76"/>
      <c r="N266" s="76"/>
      <c r="O266" s="76"/>
      <c r="P266" s="76"/>
      <c r="Q266" s="76"/>
      <c r="R266" s="76"/>
      <c r="S266" s="39"/>
    </row>
    <row r="267" spans="1:19" ht="14.25" customHeight="1">
      <c r="A267" s="12" t="s">
        <v>185</v>
      </c>
      <c r="B267" s="19"/>
      <c r="C267" s="14" t="str">
        <f>C$266</f>
        <v>07</v>
      </c>
      <c r="D267" s="14" t="s">
        <v>19</v>
      </c>
      <c r="E267" s="14"/>
      <c r="F267" s="14"/>
      <c r="G267" s="117">
        <f t="shared" si="2"/>
        <v>4</v>
      </c>
      <c r="H267" s="117">
        <f t="shared" si="2"/>
        <v>4</v>
      </c>
      <c r="I267" s="117">
        <f t="shared" si="2"/>
        <v>4</v>
      </c>
      <c r="J267" s="18" t="e">
        <f>J269+#REF!+#REF!</f>
        <v>#REF!</v>
      </c>
      <c r="K267" s="18" t="e">
        <f>K269+#REF!+#REF!</f>
        <v>#REF!</v>
      </c>
      <c r="L267" s="51"/>
      <c r="M267" s="16"/>
      <c r="N267" s="16"/>
      <c r="O267" s="16"/>
      <c r="P267" s="16"/>
      <c r="Q267" s="16"/>
      <c r="R267" s="16"/>
      <c r="S267" s="35"/>
    </row>
    <row r="268" spans="1:19" ht="14.25" customHeight="1">
      <c r="A268" s="27" t="s">
        <v>112</v>
      </c>
      <c r="B268" s="19"/>
      <c r="C268" s="30" t="str">
        <f>C$266</f>
        <v>07</v>
      </c>
      <c r="D268" s="30" t="str">
        <f>D$267</f>
        <v>07</v>
      </c>
      <c r="E268" s="30" t="s">
        <v>121</v>
      </c>
      <c r="F268" s="14"/>
      <c r="G268" s="117">
        <f t="shared" si="2"/>
        <v>4</v>
      </c>
      <c r="H268" s="117">
        <f t="shared" si="2"/>
        <v>4</v>
      </c>
      <c r="I268" s="117">
        <f t="shared" si="2"/>
        <v>4</v>
      </c>
      <c r="J268" s="18"/>
      <c r="K268" s="18"/>
      <c r="L268" s="51"/>
      <c r="M268" s="16"/>
      <c r="N268" s="16"/>
      <c r="O268" s="16"/>
      <c r="P268" s="16"/>
      <c r="Q268" s="16"/>
      <c r="R268" s="16"/>
      <c r="S268" s="35"/>
    </row>
    <row r="269" spans="1:19" s="2" customFormat="1" ht="14.25" customHeight="1">
      <c r="A269" s="5" t="s">
        <v>104</v>
      </c>
      <c r="B269" s="19"/>
      <c r="C269" s="30" t="str">
        <f>C$266</f>
        <v>07</v>
      </c>
      <c r="D269" s="30" t="str">
        <f>D$267</f>
        <v>07</v>
      </c>
      <c r="E269" s="32" t="s">
        <v>125</v>
      </c>
      <c r="F269" s="30"/>
      <c r="G269" s="114">
        <f>G271</f>
        <v>4</v>
      </c>
      <c r="H269" s="114">
        <f>H271</f>
        <v>4</v>
      </c>
      <c r="I269" s="114">
        <f>I271</f>
        <v>4</v>
      </c>
      <c r="J269" s="15" t="e">
        <f>#REF!</f>
        <v>#REF!</v>
      </c>
      <c r="K269" s="15" t="e">
        <f>#REF!</f>
        <v>#REF!</v>
      </c>
      <c r="L269" s="50"/>
      <c r="M269" s="40"/>
      <c r="N269" s="40"/>
      <c r="O269" s="40"/>
      <c r="P269" s="40"/>
      <c r="Q269" s="40"/>
      <c r="R269" s="40"/>
      <c r="S269" s="42"/>
    </row>
    <row r="270" spans="1:19" ht="14.25" customHeight="1">
      <c r="A270" s="108" t="s">
        <v>154</v>
      </c>
      <c r="B270" s="19"/>
      <c r="C270" s="72"/>
      <c r="D270" s="72"/>
      <c r="E270" s="72"/>
      <c r="F270" s="72"/>
      <c r="G270" s="72"/>
      <c r="H270" s="125"/>
      <c r="I270" s="125"/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5" t="s">
        <v>155</v>
      </c>
      <c r="B271" s="19"/>
      <c r="C271" s="30" t="str">
        <f>C$266</f>
        <v>07</v>
      </c>
      <c r="D271" s="30" t="str">
        <f>D$267</f>
        <v>07</v>
      </c>
      <c r="E271" s="32" t="s">
        <v>125</v>
      </c>
      <c r="F271" s="30" t="s">
        <v>156</v>
      </c>
      <c r="G271" s="114">
        <v>4</v>
      </c>
      <c r="H271" s="114">
        <v>4</v>
      </c>
      <c r="I271" s="114">
        <v>4</v>
      </c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s="4" customFormat="1" ht="14.25" customHeight="1">
      <c r="A272" s="64" t="s">
        <v>186</v>
      </c>
      <c r="B272" s="81"/>
      <c r="C272" s="33" t="s">
        <v>20</v>
      </c>
      <c r="D272" s="32"/>
      <c r="E272" s="32"/>
      <c r="F272" s="32"/>
      <c r="G272" s="113">
        <f aca="true" t="shared" si="3" ref="G272:I273">G273</f>
        <v>2473.3999999999996</v>
      </c>
      <c r="H272" s="33">
        <f t="shared" si="3"/>
        <v>2227.7</v>
      </c>
      <c r="I272" s="33">
        <f t="shared" si="3"/>
        <v>2227.7</v>
      </c>
      <c r="J272" s="74" t="e">
        <f>#REF!+#REF!+#REF!+#REF!</f>
        <v>#REF!</v>
      </c>
      <c r="K272" s="74" t="e">
        <f>#REF!+#REF!+#REF!+#REF!</f>
        <v>#REF!</v>
      </c>
      <c r="L272" s="75"/>
      <c r="M272" s="76"/>
      <c r="N272" s="76"/>
      <c r="O272" s="76"/>
      <c r="P272" s="76"/>
      <c r="Q272" s="76"/>
      <c r="R272" s="76"/>
      <c r="S272" s="47"/>
    </row>
    <row r="273" spans="1:19" s="2" customFormat="1" ht="14.25" customHeight="1">
      <c r="A273" s="20" t="s">
        <v>23</v>
      </c>
      <c r="B273" s="17"/>
      <c r="C273" s="14" t="s">
        <v>20</v>
      </c>
      <c r="D273" s="14" t="s">
        <v>14</v>
      </c>
      <c r="E273" s="14"/>
      <c r="F273" s="14"/>
      <c r="G273" s="117">
        <f t="shared" si="3"/>
        <v>2473.3999999999996</v>
      </c>
      <c r="H273" s="14">
        <f t="shared" si="3"/>
        <v>2227.7</v>
      </c>
      <c r="I273" s="14">
        <f t="shared" si="3"/>
        <v>2227.7</v>
      </c>
      <c r="J273" s="18"/>
      <c r="K273" s="18"/>
      <c r="L273" s="51"/>
      <c r="M273" s="16"/>
      <c r="N273" s="16"/>
      <c r="O273" s="16"/>
      <c r="P273" s="16"/>
      <c r="Q273" s="16"/>
      <c r="R273" s="16"/>
      <c r="S273" s="42"/>
    </row>
    <row r="274" spans="1:19" s="2" customFormat="1" ht="14.25" customHeight="1">
      <c r="A274" s="11" t="s">
        <v>112</v>
      </c>
      <c r="B274" s="17"/>
      <c r="C274" s="32" t="s">
        <v>20</v>
      </c>
      <c r="D274" s="32" t="s">
        <v>14</v>
      </c>
      <c r="E274" s="30" t="s">
        <v>121</v>
      </c>
      <c r="F274" s="14"/>
      <c r="G274" s="117">
        <f>G275+G278+G286</f>
        <v>2473.3999999999996</v>
      </c>
      <c r="H274" s="14">
        <f>H275+H280</f>
        <v>2227.7</v>
      </c>
      <c r="I274" s="14">
        <f>I275+I280</f>
        <v>2227.7</v>
      </c>
      <c r="J274" s="18"/>
      <c r="K274" s="18"/>
      <c r="L274" s="51"/>
      <c r="M274" s="16"/>
      <c r="N274" s="16"/>
      <c r="O274" s="16"/>
      <c r="P274" s="16"/>
      <c r="Q274" s="16"/>
      <c r="R274" s="16"/>
      <c r="S274" s="42"/>
    </row>
    <row r="275" spans="1:19" s="2" customFormat="1" ht="14.25" customHeight="1">
      <c r="A275" s="22" t="s">
        <v>105</v>
      </c>
      <c r="B275" s="17"/>
      <c r="C275" s="32" t="s">
        <v>20</v>
      </c>
      <c r="D275" s="32" t="s">
        <v>14</v>
      </c>
      <c r="E275" s="32" t="s">
        <v>126</v>
      </c>
      <c r="F275" s="32"/>
      <c r="G275" s="112">
        <f>G277</f>
        <v>2</v>
      </c>
      <c r="H275" s="112">
        <f>H277</f>
        <v>2</v>
      </c>
      <c r="I275" s="112">
        <f>I277</f>
        <v>2</v>
      </c>
      <c r="J275" s="18"/>
      <c r="K275" s="18"/>
      <c r="L275" s="51"/>
      <c r="M275" s="16"/>
      <c r="N275" s="16"/>
      <c r="O275" s="16"/>
      <c r="P275" s="16"/>
      <c r="Q275" s="16"/>
      <c r="R275" s="16"/>
      <c r="S275" s="42"/>
    </row>
    <row r="276" spans="1:19" ht="14.25" customHeight="1">
      <c r="A276" s="108" t="s">
        <v>154</v>
      </c>
      <c r="B276" s="19"/>
      <c r="G276" s="114"/>
      <c r="H276" s="114"/>
      <c r="I276" s="114"/>
      <c r="J276" s="56">
        <f>11260+2858</f>
        <v>14118</v>
      </c>
      <c r="K276" s="56">
        <f>11613+2889</f>
        <v>14502</v>
      </c>
      <c r="L276" s="50"/>
      <c r="M276" s="40"/>
      <c r="N276" s="40"/>
      <c r="O276" s="40"/>
      <c r="P276" s="40"/>
      <c r="Q276" s="40"/>
      <c r="R276" s="40"/>
      <c r="S276" s="35"/>
    </row>
    <row r="277" spans="1:19" s="8" customFormat="1" ht="14.25" customHeight="1">
      <c r="A277" s="5" t="s">
        <v>155</v>
      </c>
      <c r="B277" s="25"/>
      <c r="C277" s="30" t="s">
        <v>20</v>
      </c>
      <c r="D277" s="30" t="str">
        <f>D273</f>
        <v>01</v>
      </c>
      <c r="E277" s="32" t="s">
        <v>126</v>
      </c>
      <c r="F277" s="30" t="s">
        <v>156</v>
      </c>
      <c r="G277" s="114">
        <v>2</v>
      </c>
      <c r="H277" s="114">
        <v>2</v>
      </c>
      <c r="I277" s="114">
        <v>2</v>
      </c>
      <c r="J277" s="77"/>
      <c r="K277" s="77"/>
      <c r="L277" s="78"/>
      <c r="M277" s="79"/>
      <c r="N277" s="79"/>
      <c r="O277" s="79"/>
      <c r="P277" s="79"/>
      <c r="Q277" s="79"/>
      <c r="R277" s="79"/>
      <c r="S277" s="39"/>
    </row>
    <row r="278" spans="1:19" s="8" customFormat="1" ht="14.25" customHeight="1">
      <c r="A278" s="11" t="s">
        <v>112</v>
      </c>
      <c r="B278" s="17"/>
      <c r="C278" s="32" t="s">
        <v>20</v>
      </c>
      <c r="D278" s="32" t="s">
        <v>14</v>
      </c>
      <c r="E278" s="30" t="s">
        <v>121</v>
      </c>
      <c r="F278" s="30"/>
      <c r="G278" s="87" t="str">
        <f>G280</f>
        <v>2225,7</v>
      </c>
      <c r="H278" s="87" t="str">
        <f>H280</f>
        <v>2225,7</v>
      </c>
      <c r="I278" s="87" t="str">
        <f>I280</f>
        <v>2225,7</v>
      </c>
      <c r="J278" s="77"/>
      <c r="K278" s="77"/>
      <c r="L278" s="78"/>
      <c r="M278" s="79"/>
      <c r="N278" s="79"/>
      <c r="O278" s="79"/>
      <c r="P278" s="79"/>
      <c r="Q278" s="79"/>
      <c r="R278" s="79"/>
      <c r="S278" s="39"/>
    </row>
    <row r="279" spans="1:19" s="8" customFormat="1" ht="14.25" customHeight="1">
      <c r="A279" s="3" t="s">
        <v>278</v>
      </c>
      <c r="B279" s="25"/>
      <c r="C279" s="30"/>
      <c r="D279" s="30"/>
      <c r="E279" s="30"/>
      <c r="F279" s="30"/>
      <c r="G279" s="98"/>
      <c r="H279" s="98"/>
      <c r="I279" s="98"/>
      <c r="J279" s="77"/>
      <c r="K279" s="77"/>
      <c r="L279" s="78"/>
      <c r="M279" s="79"/>
      <c r="N279" s="79"/>
      <c r="O279" s="79"/>
      <c r="P279" s="79"/>
      <c r="Q279" s="79"/>
      <c r="R279" s="79"/>
      <c r="S279" s="39"/>
    </row>
    <row r="280" spans="1:19" s="8" customFormat="1" ht="14.25" customHeight="1">
      <c r="A280" s="3" t="s">
        <v>138</v>
      </c>
      <c r="B280" s="25"/>
      <c r="C280" s="30" t="s">
        <v>20</v>
      </c>
      <c r="D280" s="30" t="s">
        <v>14</v>
      </c>
      <c r="E280" s="30" t="s">
        <v>115</v>
      </c>
      <c r="F280" s="30"/>
      <c r="G280" s="30" t="str">
        <f>G281</f>
        <v>2225,7</v>
      </c>
      <c r="H280" s="30" t="str">
        <f>H281</f>
        <v>2225,7</v>
      </c>
      <c r="I280" s="30" t="str">
        <f>I281</f>
        <v>2225,7</v>
      </c>
      <c r="J280" s="77"/>
      <c r="K280" s="77"/>
      <c r="L280" s="78"/>
      <c r="M280" s="79"/>
      <c r="N280" s="79"/>
      <c r="O280" s="79"/>
      <c r="P280" s="79"/>
      <c r="Q280" s="79"/>
      <c r="R280" s="79"/>
      <c r="S280" s="39"/>
    </row>
    <row r="281" spans="1:19" s="8" customFormat="1" ht="14.25" customHeight="1">
      <c r="A281" s="3" t="s">
        <v>188</v>
      </c>
      <c r="B281" s="25"/>
      <c r="C281" s="30" t="s">
        <v>20</v>
      </c>
      <c r="D281" s="30" t="s">
        <v>14</v>
      </c>
      <c r="E281" s="30" t="s">
        <v>115</v>
      </c>
      <c r="F281" s="30" t="s">
        <v>187</v>
      </c>
      <c r="G281" s="30" t="s">
        <v>217</v>
      </c>
      <c r="H281" s="30" t="s">
        <v>217</v>
      </c>
      <c r="I281" s="30" t="s">
        <v>217</v>
      </c>
      <c r="J281" s="77"/>
      <c r="K281" s="77"/>
      <c r="L281" s="78"/>
      <c r="M281" s="79"/>
      <c r="N281" s="79"/>
      <c r="O281" s="79"/>
      <c r="P281" s="79"/>
      <c r="Q281" s="79"/>
      <c r="R281" s="79"/>
      <c r="S281" s="39"/>
    </row>
    <row r="282" spans="1:19" s="8" customFormat="1" ht="14.25" customHeight="1" hidden="1">
      <c r="A282" s="3"/>
      <c r="B282" s="25"/>
      <c r="C282" s="30"/>
      <c r="D282" s="30"/>
      <c r="E282" s="30"/>
      <c r="F282" s="30"/>
      <c r="G282" s="30"/>
      <c r="H282" s="30"/>
      <c r="I282" s="30"/>
      <c r="J282" s="77"/>
      <c r="K282" s="77"/>
      <c r="L282" s="78"/>
      <c r="M282" s="79"/>
      <c r="N282" s="79"/>
      <c r="O282" s="79"/>
      <c r="P282" s="79"/>
      <c r="Q282" s="79"/>
      <c r="R282" s="79"/>
      <c r="S282" s="39"/>
    </row>
    <row r="283" spans="1:19" s="8" customFormat="1" ht="14.25" customHeight="1">
      <c r="A283" s="118" t="s">
        <v>269</v>
      </c>
      <c r="B283" s="119"/>
      <c r="C283" s="32"/>
      <c r="D283" s="32"/>
      <c r="E283" s="32"/>
      <c r="F283" s="32"/>
      <c r="G283" s="112"/>
      <c r="H283" s="112"/>
      <c r="I283" s="112"/>
      <c r="J283" s="77"/>
      <c r="K283" s="77"/>
      <c r="L283" s="78"/>
      <c r="M283" s="79"/>
      <c r="N283" s="79"/>
      <c r="O283" s="79"/>
      <c r="P283" s="79"/>
      <c r="Q283" s="79"/>
      <c r="R283" s="79"/>
      <c r="S283" s="39"/>
    </row>
    <row r="284" spans="1:19" s="8" customFormat="1" ht="14.25" customHeight="1">
      <c r="A284" s="118" t="s">
        <v>270</v>
      </c>
      <c r="B284" s="119"/>
      <c r="C284" s="32"/>
      <c r="D284" s="32"/>
      <c r="E284" s="32"/>
      <c r="F284" s="32"/>
      <c r="G284" s="112"/>
      <c r="H284" s="112"/>
      <c r="I284" s="112"/>
      <c r="J284" s="77"/>
      <c r="K284" s="77"/>
      <c r="L284" s="78"/>
      <c r="M284" s="79"/>
      <c r="N284" s="79"/>
      <c r="O284" s="79"/>
      <c r="P284" s="79"/>
      <c r="Q284" s="79"/>
      <c r="R284" s="79"/>
      <c r="S284" s="39"/>
    </row>
    <row r="285" spans="1:19" s="8" customFormat="1" ht="14.25" customHeight="1">
      <c r="A285" s="118" t="s">
        <v>271</v>
      </c>
      <c r="B285" s="119"/>
      <c r="C285" s="32"/>
      <c r="D285" s="32"/>
      <c r="E285" s="32"/>
      <c r="F285" s="32"/>
      <c r="G285" s="112"/>
      <c r="H285" s="112"/>
      <c r="I285" s="112"/>
      <c r="J285" s="77"/>
      <c r="K285" s="77"/>
      <c r="L285" s="78"/>
      <c r="M285" s="79"/>
      <c r="N285" s="79"/>
      <c r="O285" s="79"/>
      <c r="P285" s="79"/>
      <c r="Q285" s="79"/>
      <c r="R285" s="79"/>
      <c r="S285" s="39"/>
    </row>
    <row r="286" spans="1:19" s="8" customFormat="1" ht="14.25" customHeight="1">
      <c r="A286" s="118" t="s">
        <v>272</v>
      </c>
      <c r="B286" s="119"/>
      <c r="C286" s="32" t="s">
        <v>20</v>
      </c>
      <c r="D286" s="32" t="s">
        <v>14</v>
      </c>
      <c r="E286" s="116" t="s">
        <v>274</v>
      </c>
      <c r="F286" s="32"/>
      <c r="G286" s="112" t="str">
        <f>G287</f>
        <v>245,7</v>
      </c>
      <c r="H286" s="112">
        <f>H287</f>
        <v>0</v>
      </c>
      <c r="I286" s="112">
        <f>I287</f>
        <v>0</v>
      </c>
      <c r="J286" s="77"/>
      <c r="K286" s="77"/>
      <c r="L286" s="78"/>
      <c r="M286" s="79"/>
      <c r="N286" s="79"/>
      <c r="O286" s="79"/>
      <c r="P286" s="79"/>
      <c r="Q286" s="79"/>
      <c r="R286" s="79"/>
      <c r="S286" s="39"/>
    </row>
    <row r="287" spans="1:19" s="8" customFormat="1" ht="14.25" customHeight="1">
      <c r="A287" s="115" t="s">
        <v>273</v>
      </c>
      <c r="B287" s="25"/>
      <c r="C287" s="30" t="s">
        <v>20</v>
      </c>
      <c r="D287" s="30" t="s">
        <v>14</v>
      </c>
      <c r="E287" s="116" t="s">
        <v>274</v>
      </c>
      <c r="F287" s="30" t="s">
        <v>187</v>
      </c>
      <c r="G287" s="30" t="s">
        <v>314</v>
      </c>
      <c r="H287" s="114">
        <v>0</v>
      </c>
      <c r="I287" s="114">
        <v>0</v>
      </c>
      <c r="J287" s="77"/>
      <c r="K287" s="77"/>
      <c r="L287" s="78"/>
      <c r="M287" s="79"/>
      <c r="N287" s="79"/>
      <c r="O287" s="79"/>
      <c r="P287" s="79"/>
      <c r="Q287" s="79"/>
      <c r="R287" s="79"/>
      <c r="S287" s="39"/>
    </row>
    <row r="288" spans="1:19" s="8" customFormat="1" ht="14.25" customHeight="1">
      <c r="A288" s="94" t="s">
        <v>128</v>
      </c>
      <c r="B288" s="25"/>
      <c r="C288" s="33" t="s">
        <v>18</v>
      </c>
      <c r="D288" s="30"/>
      <c r="E288" s="30"/>
      <c r="F288" s="30"/>
      <c r="G288" s="113">
        <f aca="true" t="shared" si="4" ref="G288:I290">G289</f>
        <v>286.6</v>
      </c>
      <c r="H288" s="113">
        <f t="shared" si="4"/>
        <v>236</v>
      </c>
      <c r="I288" s="113">
        <f t="shared" si="4"/>
        <v>236</v>
      </c>
      <c r="J288" s="77"/>
      <c r="K288" s="77"/>
      <c r="L288" s="78"/>
      <c r="M288" s="79"/>
      <c r="N288" s="79"/>
      <c r="O288" s="79"/>
      <c r="P288" s="79"/>
      <c r="Q288" s="79"/>
      <c r="R288" s="79"/>
      <c r="S288" s="39"/>
    </row>
    <row r="289" spans="1:19" s="8" customFormat="1" ht="14.25" customHeight="1">
      <c r="A289" s="94" t="s">
        <v>129</v>
      </c>
      <c r="B289" s="25"/>
      <c r="C289" s="33" t="s">
        <v>18</v>
      </c>
      <c r="D289" s="33" t="s">
        <v>14</v>
      </c>
      <c r="E289" s="30"/>
      <c r="F289" s="30"/>
      <c r="G289" s="113">
        <f t="shared" si="4"/>
        <v>286.6</v>
      </c>
      <c r="H289" s="113">
        <f t="shared" si="4"/>
        <v>236</v>
      </c>
      <c r="I289" s="113">
        <f t="shared" si="4"/>
        <v>236</v>
      </c>
      <c r="J289" s="77"/>
      <c r="K289" s="77"/>
      <c r="L289" s="78"/>
      <c r="M289" s="79"/>
      <c r="N289" s="79"/>
      <c r="O289" s="79"/>
      <c r="P289" s="79"/>
      <c r="Q289" s="79"/>
      <c r="R289" s="79"/>
      <c r="S289" s="39"/>
    </row>
    <row r="290" spans="1:19" s="8" customFormat="1" ht="14.25" customHeight="1">
      <c r="A290" s="11" t="s">
        <v>112</v>
      </c>
      <c r="B290" s="25"/>
      <c r="C290" s="32" t="s">
        <v>18</v>
      </c>
      <c r="D290" s="32" t="s">
        <v>14</v>
      </c>
      <c r="E290" s="30" t="s">
        <v>121</v>
      </c>
      <c r="F290" s="30"/>
      <c r="G290" s="114">
        <f t="shared" si="4"/>
        <v>286.6</v>
      </c>
      <c r="H290" s="114">
        <f t="shared" si="4"/>
        <v>236</v>
      </c>
      <c r="I290" s="112">
        <f t="shared" si="4"/>
        <v>236</v>
      </c>
      <c r="J290" s="77"/>
      <c r="K290" s="77"/>
      <c r="L290" s="78"/>
      <c r="M290" s="79"/>
      <c r="N290" s="79"/>
      <c r="O290" s="79"/>
      <c r="P290" s="79"/>
      <c r="Q290" s="79"/>
      <c r="R290" s="79"/>
      <c r="S290" s="39"/>
    </row>
    <row r="291" spans="1:19" s="8" customFormat="1" ht="14.25" customHeight="1">
      <c r="A291" s="3" t="s">
        <v>189</v>
      </c>
      <c r="B291" s="25"/>
      <c r="C291" s="32" t="s">
        <v>18</v>
      </c>
      <c r="D291" s="32" t="s">
        <v>14</v>
      </c>
      <c r="E291" s="30" t="s">
        <v>114</v>
      </c>
      <c r="F291" s="30"/>
      <c r="G291" s="114">
        <f>G293</f>
        <v>286.6</v>
      </c>
      <c r="H291" s="114">
        <f>H293</f>
        <v>236</v>
      </c>
      <c r="I291" s="114">
        <f>I293</f>
        <v>236</v>
      </c>
      <c r="J291" s="77"/>
      <c r="K291" s="77"/>
      <c r="L291" s="78"/>
      <c r="M291" s="79"/>
      <c r="N291" s="79"/>
      <c r="O291" s="79"/>
      <c r="P291" s="79"/>
      <c r="Q291" s="79"/>
      <c r="R291" s="79"/>
      <c r="S291" s="39"/>
    </row>
    <row r="292" spans="1:19" s="8" customFormat="1" ht="14.25" customHeight="1">
      <c r="A292" s="3" t="s">
        <v>190</v>
      </c>
      <c r="B292" s="25"/>
      <c r="C292" s="32"/>
      <c r="D292" s="32"/>
      <c r="E292" s="30"/>
      <c r="F292" s="30"/>
      <c r="G292" s="114"/>
      <c r="H292" s="114"/>
      <c r="I292" s="114"/>
      <c r="J292" s="77"/>
      <c r="K292" s="77"/>
      <c r="L292" s="78"/>
      <c r="M292" s="79"/>
      <c r="N292" s="79"/>
      <c r="O292" s="79"/>
      <c r="P292" s="79"/>
      <c r="Q292" s="79"/>
      <c r="R292" s="79"/>
      <c r="S292" s="39"/>
    </row>
    <row r="293" spans="1:19" s="8" customFormat="1" ht="14.25" customHeight="1">
      <c r="A293" s="3" t="s">
        <v>192</v>
      </c>
      <c r="B293" s="25"/>
      <c r="C293" s="30" t="s">
        <v>18</v>
      </c>
      <c r="D293" s="30" t="s">
        <v>14</v>
      </c>
      <c r="E293" s="30" t="s">
        <v>114</v>
      </c>
      <c r="F293" s="30" t="s">
        <v>191</v>
      </c>
      <c r="G293" s="114">
        <v>286.6</v>
      </c>
      <c r="H293" s="114">
        <v>236</v>
      </c>
      <c r="I293" s="114">
        <v>236</v>
      </c>
      <c r="J293" s="77"/>
      <c r="K293" s="77"/>
      <c r="L293" s="78"/>
      <c r="M293" s="79"/>
      <c r="N293" s="79"/>
      <c r="O293" s="79"/>
      <c r="P293" s="79"/>
      <c r="Q293" s="79"/>
      <c r="R293" s="79"/>
      <c r="S293" s="39"/>
    </row>
    <row r="294" spans="1:19" s="4" customFormat="1" ht="14.25" customHeight="1">
      <c r="A294" s="64" t="s">
        <v>52</v>
      </c>
      <c r="B294" s="81"/>
      <c r="C294" s="33" t="s">
        <v>90</v>
      </c>
      <c r="D294" s="32"/>
      <c r="E294" s="33"/>
      <c r="F294" s="33"/>
      <c r="G294" s="113">
        <f>G295</f>
        <v>40</v>
      </c>
      <c r="H294" s="113">
        <f>H295+H305</f>
        <v>115</v>
      </c>
      <c r="I294" s="100">
        <f>I295</f>
        <v>15</v>
      </c>
      <c r="J294" s="74" t="e">
        <f>#REF!+#REF!+#REF!+#REF!+#REF!+J295+#REF!</f>
        <v>#REF!</v>
      </c>
      <c r="K294" s="74" t="e">
        <f>#REF!+#REF!+#REF!+#REF!+#REF!+K295+#REF!</f>
        <v>#REF!</v>
      </c>
      <c r="L294" s="75"/>
      <c r="M294" s="76"/>
      <c r="N294" s="76"/>
      <c r="O294" s="76"/>
      <c r="P294" s="76"/>
      <c r="Q294" s="76"/>
      <c r="R294" s="76"/>
      <c r="S294" s="47"/>
    </row>
    <row r="295" spans="1:19" ht="14.25" customHeight="1">
      <c r="A295" s="20" t="s">
        <v>133</v>
      </c>
      <c r="B295" s="19"/>
      <c r="C295" s="14" t="str">
        <f>C$294</f>
        <v>11</v>
      </c>
      <c r="D295" s="14" t="s">
        <v>14</v>
      </c>
      <c r="E295" s="14"/>
      <c r="F295" s="14"/>
      <c r="G295" s="117">
        <f>G300</f>
        <v>40</v>
      </c>
      <c r="H295" s="117">
        <f>H300</f>
        <v>15</v>
      </c>
      <c r="I295" s="117">
        <f>I300</f>
        <v>15</v>
      </c>
      <c r="J295" s="18" t="e">
        <f>J296+#REF!+#REF!</f>
        <v>#REF!</v>
      </c>
      <c r="K295" s="18" t="e">
        <f>K296+#REF!+#REF!</f>
        <v>#REF!</v>
      </c>
      <c r="L295" s="51"/>
      <c r="M295" s="16"/>
      <c r="N295" s="16"/>
      <c r="O295" s="16"/>
      <c r="P295" s="16"/>
      <c r="Q295" s="16"/>
      <c r="R295" s="16"/>
      <c r="S295" s="35"/>
    </row>
    <row r="296" spans="1:19" ht="14.25" customHeight="1" hidden="1">
      <c r="A296" s="12" t="s">
        <v>52</v>
      </c>
      <c r="B296" s="19"/>
      <c r="C296" s="30" t="str">
        <f>C$294</f>
        <v>11</v>
      </c>
      <c r="D296" s="30" t="str">
        <f>D295</f>
        <v>01</v>
      </c>
      <c r="E296" s="30" t="s">
        <v>30</v>
      </c>
      <c r="F296" s="14"/>
      <c r="G296" s="117"/>
      <c r="H296" s="117"/>
      <c r="I296" s="117"/>
      <c r="J296" s="15">
        <f>J298</f>
        <v>0</v>
      </c>
      <c r="K296" s="15">
        <f>K298</f>
        <v>0</v>
      </c>
      <c r="L296" s="51"/>
      <c r="M296" s="16"/>
      <c r="N296" s="16"/>
      <c r="O296" s="16"/>
      <c r="P296" s="16"/>
      <c r="Q296" s="16"/>
      <c r="R296" s="16"/>
      <c r="S296" s="35"/>
    </row>
    <row r="297" spans="1:19" ht="14.25" customHeight="1" hidden="1">
      <c r="A297" s="5" t="s">
        <v>31</v>
      </c>
      <c r="B297" s="19"/>
      <c r="C297" s="14"/>
      <c r="D297" s="14"/>
      <c r="E297" s="14"/>
      <c r="F297" s="14"/>
      <c r="G297" s="117"/>
      <c r="H297" s="117"/>
      <c r="I297" s="117"/>
      <c r="J297" s="18"/>
      <c r="K297" s="18"/>
      <c r="L297" s="51"/>
      <c r="M297" s="16"/>
      <c r="N297" s="16"/>
      <c r="O297" s="16"/>
      <c r="P297" s="16"/>
      <c r="Q297" s="16"/>
      <c r="R297" s="16"/>
      <c r="S297" s="35"/>
    </row>
    <row r="298" spans="1:19" ht="14.25" customHeight="1" hidden="1">
      <c r="A298" s="5" t="s">
        <v>43</v>
      </c>
      <c r="B298" s="19"/>
      <c r="C298" s="30" t="str">
        <f>C$294</f>
        <v>11</v>
      </c>
      <c r="D298" s="30" t="str">
        <f>D295</f>
        <v>01</v>
      </c>
      <c r="E298" s="30" t="str">
        <f>E296</f>
        <v>102 00 00</v>
      </c>
      <c r="F298" s="30" t="s">
        <v>39</v>
      </c>
      <c r="G298" s="114"/>
      <c r="H298" s="114"/>
      <c r="I298" s="114"/>
      <c r="L298" s="51"/>
      <c r="M298" s="16"/>
      <c r="N298" s="16"/>
      <c r="O298" s="16"/>
      <c r="P298" s="16"/>
      <c r="Q298" s="16"/>
      <c r="R298" s="16"/>
      <c r="S298" s="35"/>
    </row>
    <row r="299" spans="1:19" ht="14.25" customHeight="1">
      <c r="A299" s="11" t="s">
        <v>112</v>
      </c>
      <c r="B299" s="19"/>
      <c r="C299" s="30" t="s">
        <v>90</v>
      </c>
      <c r="D299" s="30" t="s">
        <v>14</v>
      </c>
      <c r="E299" s="30" t="s">
        <v>121</v>
      </c>
      <c r="G299" s="114">
        <f>G300</f>
        <v>40</v>
      </c>
      <c r="H299" s="114">
        <f>H300</f>
        <v>15</v>
      </c>
      <c r="I299" s="114">
        <f>I300</f>
        <v>15</v>
      </c>
      <c r="L299" s="51"/>
      <c r="M299" s="16"/>
      <c r="N299" s="16"/>
      <c r="O299" s="16"/>
      <c r="P299" s="16"/>
      <c r="Q299" s="16"/>
      <c r="R299" s="16"/>
      <c r="S299" s="35"/>
    </row>
    <row r="300" spans="1:19" ht="14.25" customHeight="1">
      <c r="A300" s="5" t="s">
        <v>207</v>
      </c>
      <c r="B300" s="19"/>
      <c r="C300" s="68" t="str">
        <f>C$294</f>
        <v>11</v>
      </c>
      <c r="D300" s="68" t="s">
        <v>14</v>
      </c>
      <c r="E300" s="30" t="s">
        <v>127</v>
      </c>
      <c r="G300" s="114">
        <f>G302</f>
        <v>40</v>
      </c>
      <c r="H300" s="114">
        <f>H302</f>
        <v>15</v>
      </c>
      <c r="I300" s="114">
        <f>I302</f>
        <v>15</v>
      </c>
      <c r="J300" s="61"/>
      <c r="K300" s="61"/>
      <c r="L300" s="50"/>
      <c r="M300" s="40"/>
      <c r="N300" s="40"/>
      <c r="O300" s="40"/>
      <c r="P300" s="40"/>
      <c r="Q300" s="40"/>
      <c r="R300" s="40"/>
      <c r="S300" s="35"/>
    </row>
    <row r="301" spans="1:19" ht="14.25" customHeight="1">
      <c r="A301" s="108" t="s">
        <v>154</v>
      </c>
      <c r="B301" s="19"/>
      <c r="G301" s="114"/>
      <c r="H301" s="114"/>
      <c r="I301" s="114"/>
      <c r="J301" s="61"/>
      <c r="K301" s="61"/>
      <c r="L301" s="50"/>
      <c r="M301" s="40"/>
      <c r="N301" s="40"/>
      <c r="O301" s="40"/>
      <c r="P301" s="40"/>
      <c r="Q301" s="40"/>
      <c r="R301" s="40"/>
      <c r="S301" s="35"/>
    </row>
    <row r="302" spans="1:19" ht="14.25" customHeight="1">
      <c r="A302" s="5" t="s">
        <v>155</v>
      </c>
      <c r="B302" s="26"/>
      <c r="C302" s="30" t="s">
        <v>90</v>
      </c>
      <c r="D302" s="32" t="s">
        <v>14</v>
      </c>
      <c r="E302" s="30" t="s">
        <v>127</v>
      </c>
      <c r="F302" s="32" t="s">
        <v>156</v>
      </c>
      <c r="G302" s="112">
        <v>40</v>
      </c>
      <c r="H302" s="112">
        <v>15</v>
      </c>
      <c r="I302" s="112">
        <v>15</v>
      </c>
      <c r="J302" s="59"/>
      <c r="K302" s="59"/>
      <c r="L302" s="53"/>
      <c r="M302" s="46"/>
      <c r="N302" s="46"/>
      <c r="O302" s="46"/>
      <c r="P302" s="46"/>
      <c r="Q302" s="46"/>
      <c r="R302" s="46"/>
      <c r="S302" s="35"/>
    </row>
    <row r="303" spans="1:19" ht="14.25" customHeight="1">
      <c r="A303" s="11" t="s">
        <v>113</v>
      </c>
      <c r="B303" s="26"/>
      <c r="D303" s="32"/>
      <c r="F303" s="32"/>
      <c r="G303" s="32"/>
      <c r="H303" s="32"/>
      <c r="I303" s="32"/>
      <c r="J303" s="59"/>
      <c r="K303" s="59"/>
      <c r="L303" s="53"/>
      <c r="M303" s="46"/>
      <c r="N303" s="46"/>
      <c r="O303" s="46"/>
      <c r="P303" s="46"/>
      <c r="Q303" s="46"/>
      <c r="R303" s="46"/>
      <c r="S303" s="35"/>
    </row>
    <row r="304" spans="1:19" ht="14.25" customHeight="1">
      <c r="A304" s="11" t="s">
        <v>206</v>
      </c>
      <c r="B304" s="26"/>
      <c r="D304" s="32"/>
      <c r="F304" s="32"/>
      <c r="G304" s="32"/>
      <c r="H304" s="32"/>
      <c r="I304" s="32"/>
      <c r="J304" s="59"/>
      <c r="K304" s="59"/>
      <c r="L304" s="53"/>
      <c r="M304" s="46"/>
      <c r="N304" s="46"/>
      <c r="O304" s="46"/>
      <c r="P304" s="46"/>
      <c r="Q304" s="46"/>
      <c r="R304" s="46"/>
      <c r="S304" s="35"/>
    </row>
    <row r="305" spans="1:19" ht="14.25" customHeight="1">
      <c r="A305" s="28" t="s">
        <v>196</v>
      </c>
      <c r="B305" s="26"/>
      <c r="C305" s="30" t="s">
        <v>90</v>
      </c>
      <c r="D305" s="32" t="s">
        <v>14</v>
      </c>
      <c r="E305" s="30" t="s">
        <v>124</v>
      </c>
      <c r="F305" s="32"/>
      <c r="G305" s="112">
        <f>G307</f>
        <v>0</v>
      </c>
      <c r="H305" s="112" t="str">
        <f>H307</f>
        <v>100,0</v>
      </c>
      <c r="I305" s="112">
        <f>I307</f>
        <v>0</v>
      </c>
      <c r="J305" s="59"/>
      <c r="K305" s="59"/>
      <c r="L305" s="53"/>
      <c r="M305" s="46"/>
      <c r="N305" s="46"/>
      <c r="O305" s="46"/>
      <c r="P305" s="46"/>
      <c r="Q305" s="46"/>
      <c r="R305" s="46"/>
      <c r="S305" s="35"/>
    </row>
    <row r="306" spans="1:19" ht="14.25" customHeight="1">
      <c r="A306" s="5" t="s">
        <v>295</v>
      </c>
      <c r="B306" s="26"/>
      <c r="D306" s="32"/>
      <c r="F306" s="32"/>
      <c r="G306" s="112"/>
      <c r="H306" s="112"/>
      <c r="I306" s="112"/>
      <c r="J306" s="59"/>
      <c r="K306" s="59"/>
      <c r="L306" s="53"/>
      <c r="M306" s="46"/>
      <c r="N306" s="46"/>
      <c r="O306" s="46"/>
      <c r="P306" s="46"/>
      <c r="Q306" s="46"/>
      <c r="R306" s="46"/>
      <c r="S306" s="35"/>
    </row>
    <row r="307" spans="1:19" ht="14.25" customHeight="1">
      <c r="A307" s="5" t="s">
        <v>296</v>
      </c>
      <c r="B307" s="26"/>
      <c r="C307" s="30" t="s">
        <v>90</v>
      </c>
      <c r="D307" s="32" t="s">
        <v>14</v>
      </c>
      <c r="E307" s="30" t="s">
        <v>298</v>
      </c>
      <c r="F307" s="32"/>
      <c r="G307" s="112">
        <f>G309</f>
        <v>0</v>
      </c>
      <c r="H307" s="112" t="str">
        <f>H309</f>
        <v>100,0</v>
      </c>
      <c r="I307" s="112">
        <f>I309</f>
        <v>0</v>
      </c>
      <c r="J307" s="59"/>
      <c r="K307" s="59"/>
      <c r="L307" s="53"/>
      <c r="M307" s="46"/>
      <c r="N307" s="46"/>
      <c r="O307" s="46"/>
      <c r="P307" s="46"/>
      <c r="Q307" s="46"/>
      <c r="R307" s="46"/>
      <c r="S307" s="35"/>
    </row>
    <row r="308" spans="1:19" ht="14.25" customHeight="1" hidden="1">
      <c r="A308" s="27"/>
      <c r="B308" s="26"/>
      <c r="D308" s="32"/>
      <c r="E308" s="32"/>
      <c r="F308" s="32"/>
      <c r="G308" s="112"/>
      <c r="H308" s="112"/>
      <c r="I308" s="112"/>
      <c r="J308" s="59"/>
      <c r="K308" s="59"/>
      <c r="L308" s="53"/>
      <c r="M308" s="46"/>
      <c r="N308" s="46"/>
      <c r="O308" s="46"/>
      <c r="P308" s="46"/>
      <c r="Q308" s="46"/>
      <c r="R308" s="46"/>
      <c r="S308" s="35"/>
    </row>
    <row r="309" spans="1:19" ht="14.25" customHeight="1">
      <c r="A309" s="27" t="s">
        <v>297</v>
      </c>
      <c r="B309" s="26"/>
      <c r="C309" s="30" t="s">
        <v>90</v>
      </c>
      <c r="D309" s="32" t="s">
        <v>14</v>
      </c>
      <c r="E309" s="30" t="s">
        <v>301</v>
      </c>
      <c r="F309" s="32"/>
      <c r="G309" s="112">
        <f>G311</f>
        <v>0</v>
      </c>
      <c r="H309" s="112" t="str">
        <f>H311</f>
        <v>100,0</v>
      </c>
      <c r="I309" s="112">
        <f>I311</f>
        <v>0</v>
      </c>
      <c r="J309" s="59"/>
      <c r="K309" s="59"/>
      <c r="L309" s="53"/>
      <c r="M309" s="46"/>
      <c r="N309" s="46"/>
      <c r="O309" s="46"/>
      <c r="P309" s="46"/>
      <c r="Q309" s="46"/>
      <c r="R309" s="46"/>
      <c r="S309" s="35"/>
    </row>
    <row r="310" spans="1:19" ht="14.25" customHeight="1">
      <c r="A310" s="108" t="s">
        <v>154</v>
      </c>
      <c r="B310" s="26"/>
      <c r="D310" s="32"/>
      <c r="E310" s="32"/>
      <c r="F310" s="32"/>
      <c r="G310" s="32"/>
      <c r="H310" s="32"/>
      <c r="I310" s="32"/>
      <c r="J310" s="59"/>
      <c r="K310" s="59"/>
      <c r="L310" s="53"/>
      <c r="M310" s="46"/>
      <c r="N310" s="46"/>
      <c r="O310" s="46"/>
      <c r="P310" s="46"/>
      <c r="Q310" s="46"/>
      <c r="R310" s="46"/>
      <c r="S310" s="35"/>
    </row>
    <row r="311" spans="1:19" ht="14.25" customHeight="1">
      <c r="A311" s="5" t="s">
        <v>155</v>
      </c>
      <c r="B311" s="26"/>
      <c r="C311" s="30" t="s">
        <v>90</v>
      </c>
      <c r="D311" s="32" t="s">
        <v>14</v>
      </c>
      <c r="E311" s="30" t="s">
        <v>301</v>
      </c>
      <c r="F311" s="32" t="s">
        <v>156</v>
      </c>
      <c r="G311" s="112">
        <v>0</v>
      </c>
      <c r="H311" s="32" t="s">
        <v>299</v>
      </c>
      <c r="I311" s="112">
        <v>0</v>
      </c>
      <c r="J311" s="59"/>
      <c r="K311" s="59"/>
      <c r="L311" s="53"/>
      <c r="M311" s="46"/>
      <c r="N311" s="46"/>
      <c r="O311" s="46"/>
      <c r="P311" s="46"/>
      <c r="Q311" s="46"/>
      <c r="R311" s="46"/>
      <c r="S311" s="35"/>
    </row>
    <row r="312" spans="1:19" ht="14.25" customHeight="1">
      <c r="A312" s="90" t="s">
        <v>106</v>
      </c>
      <c r="F312" s="14"/>
      <c r="G312" s="117">
        <f>G16+G71+G81+G96+G190+G266+G272+G288+G294</f>
        <v>14803.7</v>
      </c>
      <c r="H312" s="97">
        <f>H16+H71+H81+H96+H190+H266+H272+H288+H294</f>
        <v>11366.2</v>
      </c>
      <c r="I312" s="97">
        <f>I16+I71+I81+I96+I190+I266+I272+I288+I295</f>
        <v>11369.600000000002</v>
      </c>
      <c r="J312" s="18" t="e">
        <f>J16+J80+#REF!+#REF!+#REF!+J266+J272+J294+#REF!+#REF!+J308</f>
        <v>#REF!</v>
      </c>
      <c r="K312" s="18" t="e">
        <f>K16+K80+#REF!+#REF!+#REF!+K266+K272+K294+#REF!+#REF!+K308</f>
        <v>#REF!</v>
      </c>
      <c r="L312" s="51"/>
      <c r="M312" s="16"/>
      <c r="N312" s="16"/>
      <c r="O312" s="16"/>
      <c r="P312" s="16"/>
      <c r="Q312" s="16"/>
      <c r="R312" s="16"/>
      <c r="S312" s="35"/>
    </row>
    <row r="313" spans="1:18" ht="0.75" customHeight="1">
      <c r="A313" s="12" t="s">
        <v>38</v>
      </c>
      <c r="J313" s="7"/>
      <c r="K313" s="7"/>
      <c r="L313" s="7"/>
      <c r="M313" s="7"/>
      <c r="N313" s="7"/>
      <c r="O313" s="7"/>
      <c r="P313" s="7"/>
      <c r="Q313" s="7"/>
      <c r="R313" s="7"/>
    </row>
    <row r="314" spans="5:9" ht="14.25" customHeight="1" hidden="1">
      <c r="E314" s="132"/>
      <c r="F314" s="132"/>
      <c r="G314" s="132"/>
      <c r="H314" s="132"/>
      <c r="I314" s="132"/>
    </row>
    <row r="315" spans="10:18" ht="14.25" customHeight="1">
      <c r="J315" s="29"/>
      <c r="K315" s="29"/>
      <c r="L315" s="29"/>
      <c r="M315" s="29"/>
      <c r="N315" s="29"/>
      <c r="O315" s="29"/>
      <c r="P315" s="29"/>
      <c r="Q315" s="29"/>
      <c r="R315" s="29"/>
    </row>
  </sheetData>
  <sheetProtection/>
  <mergeCells count="15">
    <mergeCell ref="E314:I314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2018-05-22T14:35:48Z</cp:lastPrinted>
  <dcterms:created xsi:type="dcterms:W3CDTF">2002-10-24T07:52:32Z</dcterms:created>
  <dcterms:modified xsi:type="dcterms:W3CDTF">2018-06-19T10:56:12Z</dcterms:modified>
  <cp:category/>
  <cp:version/>
  <cp:contentType/>
  <cp:contentStatus/>
</cp:coreProperties>
</file>